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F:\Triathlon\Triathlon Ostia\Criterium 2025\"/>
    </mc:Choice>
  </mc:AlternateContent>
  <xr:revisionPtr revIDLastSave="0" documentId="8_{1D8AA78D-E218-A74D-8F4F-389FF7F4BDA2}" xr6:coauthVersionLast="47" xr6:coauthVersionMax="47" xr10:uidLastSave="{00000000-0000-0000-0000-000000000000}"/>
  <bookViews>
    <workbookView xWindow="0" yWindow="0" windowWidth="20490" windowHeight="6345" tabRatio="774" xr2:uid="{00000000-000D-0000-FFFF-FFFF00000000}"/>
  </bookViews>
  <sheets>
    <sheet name="Criterium 2025" sheetId="15" r:id="rId1"/>
    <sheet name="Assoluti M" sheetId="3" state="hidden" r:id="rId2"/>
    <sheet name="Assoluti F" sheetId="13" state="hidden" r:id="rId3"/>
    <sheet name="Quantità MF" sheetId="14" r:id="rId4"/>
    <sheet name="Risultati gare" sheetId="8" r:id="rId5"/>
    <sheet name="Ranking Fitri" sheetId="17" state="hidden" r:id="rId6"/>
    <sheet name="Anagrafica Atleti" sheetId="16" r:id="rId7"/>
    <sheet name="Bonus Distanza" sheetId="12" r:id="rId8"/>
  </sheets>
  <definedNames>
    <definedName name="_xlnm._FilterDatabase" localSheetId="2" hidden="1">'Assoluti F'!$B$2:$F$2</definedName>
    <definedName name="_xlnm._FilterDatabase" localSheetId="1" hidden="1">'Assoluti M'!$B$2:$F$2</definedName>
    <definedName name="_xlnm._FilterDatabase" localSheetId="0" hidden="1">'Criterium 2025'!$C$6:$C$43</definedName>
    <definedName name="_xlnm._FilterDatabase" localSheetId="3" hidden="1">'Quantità MF'!$B$2:$AH$2</definedName>
    <definedName name="_xlnm._FilterDatabase" localSheetId="4" hidden="1">'Risultati gare'!$E$1:$E$134</definedName>
    <definedName name="_xlnm.Print_Area" localSheetId="1">'Assoluti M'!$F$20</definedName>
    <definedName name="_xlnm.Print_Area" localSheetId="0">'Criterium 2025'!$A$1:$AI$38</definedName>
    <definedName name="_xlnm.Print_Area" localSheetId="3">'Quantità MF'!$A$1:$AH$35</definedName>
    <definedName name="_xlnm.Print_Area" localSheetId="5">'Ranking Fitri'!$A$1:$F$23</definedName>
    <definedName name="_xlnm.Print_Area" localSheetId="4">'Risultati gare'!$A$2:$P$133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8" l="1"/>
  <c r="L6" i="8"/>
  <c r="L5" i="8"/>
  <c r="L4" i="8"/>
  <c r="F37" i="15"/>
  <c r="F38" i="15"/>
  <c r="F39" i="15"/>
  <c r="F40" i="15"/>
  <c r="F41" i="15"/>
  <c r="F42" i="15"/>
  <c r="F43" i="15"/>
  <c r="E37" i="15"/>
  <c r="E38" i="15"/>
  <c r="E39" i="15"/>
  <c r="E40" i="15"/>
  <c r="E41" i="15"/>
  <c r="E42" i="15"/>
  <c r="E43" i="15"/>
  <c r="G6" i="15"/>
  <c r="G5" i="15"/>
  <c r="G2" i="15"/>
  <c r="G1" i="15"/>
  <c r="E32" i="14"/>
  <c r="E33" i="14"/>
  <c r="E34" i="14"/>
  <c r="E35" i="14"/>
  <c r="E36" i="14"/>
  <c r="E37" i="14"/>
  <c r="E38" i="14"/>
  <c r="D32" i="14"/>
  <c r="D33" i="14"/>
  <c r="D34" i="14"/>
  <c r="D35" i="14"/>
  <c r="D36" i="14"/>
  <c r="D37" i="14"/>
  <c r="D38" i="14"/>
  <c r="F2" i="14"/>
  <c r="F1" i="14"/>
  <c r="K5" i="8"/>
  <c r="O5" i="8"/>
  <c r="G15" i="15"/>
  <c r="K6" i="8"/>
  <c r="K7" i="8"/>
  <c r="K4" i="8"/>
  <c r="O4" i="8"/>
  <c r="G9" i="15"/>
  <c r="P7" i="8"/>
  <c r="F10" i="14"/>
  <c r="P6" i="8"/>
  <c r="F5" i="14"/>
  <c r="P5" i="8"/>
  <c r="F16" i="14"/>
  <c r="P4" i="8"/>
  <c r="F9" i="14"/>
  <c r="O6" i="8"/>
  <c r="G7" i="15"/>
  <c r="O7" i="8"/>
  <c r="G14" i="15"/>
  <c r="I6" i="15"/>
  <c r="H6" i="15"/>
  <c r="I5" i="15"/>
  <c r="H5" i="15"/>
  <c r="I2" i="15"/>
  <c r="H2" i="15"/>
  <c r="I1" i="15"/>
  <c r="H1" i="15"/>
  <c r="H2" i="14"/>
  <c r="G2" i="14"/>
  <c r="H1" i="14"/>
  <c r="G1" i="14"/>
  <c r="P9" i="8"/>
  <c r="G6" i="14"/>
  <c r="L10" i="8"/>
  <c r="L9" i="8"/>
  <c r="L8" i="8"/>
  <c r="P10" i="8"/>
  <c r="H4" i="14"/>
  <c r="P8" i="8"/>
  <c r="G3" i="14"/>
  <c r="K10" i="8"/>
  <c r="K9" i="8"/>
  <c r="K8" i="8"/>
  <c r="O9" i="8"/>
  <c r="H12" i="15"/>
  <c r="O10" i="8"/>
  <c r="I10" i="15"/>
  <c r="O8" i="8"/>
  <c r="H11" i="15"/>
  <c r="J6" i="15"/>
  <c r="J5" i="15"/>
  <c r="J2" i="15"/>
  <c r="J1" i="15"/>
  <c r="I3" i="14"/>
  <c r="I2" i="14"/>
  <c r="I1" i="14"/>
  <c r="K11" i="8"/>
  <c r="O11" i="8"/>
  <c r="J11" i="15"/>
  <c r="L20" i="8"/>
  <c r="O20" i="8"/>
  <c r="K18" i="15"/>
  <c r="K23" i="8"/>
  <c r="K24" i="8"/>
  <c r="K25" i="8"/>
  <c r="K26" i="8"/>
  <c r="K27" i="8"/>
  <c r="K28" i="8"/>
  <c r="K29" i="8"/>
  <c r="K22" i="8"/>
  <c r="M6" i="15"/>
  <c r="L6" i="15"/>
  <c r="K6" i="15"/>
  <c r="M2" i="15"/>
  <c r="L2" i="15"/>
  <c r="K2" i="15"/>
  <c r="K5" i="15"/>
  <c r="L5" i="15"/>
  <c r="M5" i="15"/>
  <c r="K1" i="15"/>
  <c r="L1" i="15"/>
  <c r="M1" i="15"/>
  <c r="L15" i="14"/>
  <c r="J2" i="14"/>
  <c r="K2" i="14"/>
  <c r="L2" i="14"/>
  <c r="L1" i="14"/>
  <c r="K1" i="14"/>
  <c r="J1" i="14"/>
  <c r="L14" i="8"/>
  <c r="O14" i="8"/>
  <c r="K10" i="15"/>
  <c r="L15" i="8"/>
  <c r="O15" i="8"/>
  <c r="K12" i="15"/>
  <c r="L16" i="8"/>
  <c r="O16" i="8"/>
  <c r="K23" i="15"/>
  <c r="L17" i="8"/>
  <c r="O17" i="8"/>
  <c r="K33" i="15"/>
  <c r="L18" i="8"/>
  <c r="O18" i="8"/>
  <c r="K25" i="15"/>
  <c r="L19" i="8"/>
  <c r="O19" i="8"/>
  <c r="K19" i="15"/>
  <c r="L21" i="8"/>
  <c r="O21" i="8"/>
  <c r="K8" i="15"/>
  <c r="L13" i="8"/>
  <c r="O13" i="8"/>
  <c r="K26" i="15"/>
  <c r="L12" i="8"/>
  <c r="O12" i="8"/>
  <c r="K32" i="15"/>
  <c r="L25" i="8"/>
  <c r="O25" i="8"/>
  <c r="L14" i="15"/>
  <c r="L26" i="8"/>
  <c r="O26" i="8"/>
  <c r="L16" i="15"/>
  <c r="L27" i="8"/>
  <c r="O27" i="8"/>
  <c r="L17" i="15"/>
  <c r="L28" i="8"/>
  <c r="O28" i="8"/>
  <c r="L22" i="15"/>
  <c r="L29" i="8"/>
  <c r="O29" i="8"/>
  <c r="L30" i="15"/>
  <c r="L24" i="8"/>
  <c r="O24" i="8"/>
  <c r="L9" i="15"/>
  <c r="L23" i="8"/>
  <c r="O23" i="8"/>
  <c r="L13" i="15"/>
  <c r="L22" i="8"/>
  <c r="O22" i="8"/>
  <c r="L7" i="15"/>
  <c r="P23" i="8"/>
  <c r="K8" i="14"/>
  <c r="P24" i="8"/>
  <c r="K9" i="14"/>
  <c r="P25" i="8"/>
  <c r="K10" i="14"/>
  <c r="P26" i="8"/>
  <c r="K14" i="14"/>
  <c r="P27" i="8"/>
  <c r="K11" i="14"/>
  <c r="P28" i="8"/>
  <c r="K13" i="14"/>
  <c r="P29" i="8"/>
  <c r="K24" i="14"/>
  <c r="E24" i="14"/>
  <c r="P22" i="8"/>
  <c r="K5" i="14"/>
  <c r="L30" i="8"/>
  <c r="L38" i="8"/>
  <c r="K30" i="8"/>
  <c r="F32" i="15"/>
  <c r="E32" i="15"/>
  <c r="F30" i="15"/>
  <c r="E30" i="15"/>
  <c r="F33" i="15"/>
  <c r="E33" i="15"/>
  <c r="D24" i="14"/>
  <c r="O30" i="8"/>
  <c r="M21" i="15"/>
  <c r="P6" i="15"/>
  <c r="P5" i="15"/>
  <c r="O6" i="15"/>
  <c r="O5" i="15"/>
  <c r="N6" i="15"/>
  <c r="N5" i="15"/>
  <c r="N2" i="15"/>
  <c r="O2" i="15"/>
  <c r="P2" i="15"/>
  <c r="P1" i="15"/>
  <c r="O1" i="15"/>
  <c r="N1" i="15"/>
  <c r="N13" i="14"/>
  <c r="E13" i="14"/>
  <c r="O2" i="14"/>
  <c r="N2" i="14"/>
  <c r="M2" i="14"/>
  <c r="O1" i="14"/>
  <c r="N1" i="14"/>
  <c r="M1" i="14"/>
  <c r="L31" i="8"/>
  <c r="P31" i="8"/>
  <c r="P37" i="8"/>
  <c r="M4" i="14"/>
  <c r="L37" i="8"/>
  <c r="O37" i="8"/>
  <c r="N10" i="15"/>
  <c r="P36" i="8"/>
  <c r="M10" i="14"/>
  <c r="L36" i="8"/>
  <c r="P35" i="8"/>
  <c r="M7" i="14"/>
  <c r="L35" i="8"/>
  <c r="P34" i="8"/>
  <c r="M21" i="14"/>
  <c r="L34" i="8"/>
  <c r="P33" i="8"/>
  <c r="M3" i="14"/>
  <c r="L33" i="8"/>
  <c r="O33" i="8"/>
  <c r="N11" i="15"/>
  <c r="P32" i="8"/>
  <c r="M5" i="14"/>
  <c r="L32" i="8"/>
  <c r="D13" i="14"/>
  <c r="M9" i="14"/>
  <c r="O31" i="8"/>
  <c r="N9" i="15"/>
  <c r="O35" i="8"/>
  <c r="N8" i="15"/>
  <c r="O32" i="8"/>
  <c r="N7" i="15"/>
  <c r="O36" i="8"/>
  <c r="N14" i="15"/>
  <c r="O34" i="8"/>
  <c r="N23" i="15"/>
  <c r="K38" i="8"/>
  <c r="O38" i="8"/>
  <c r="O22" i="15"/>
  <c r="P46" i="8"/>
  <c r="O15" i="14"/>
  <c r="L46" i="8"/>
  <c r="K46" i="8"/>
  <c r="K40" i="8"/>
  <c r="K41" i="8"/>
  <c r="K42" i="8"/>
  <c r="K43" i="8"/>
  <c r="K44" i="8"/>
  <c r="K45" i="8"/>
  <c r="K39" i="8"/>
  <c r="K47" i="8"/>
  <c r="P47" i="8"/>
  <c r="O12" i="14"/>
  <c r="L47" i="8"/>
  <c r="P45" i="8"/>
  <c r="O4" i="14"/>
  <c r="L45" i="8"/>
  <c r="P44" i="8"/>
  <c r="O10" i="14"/>
  <c r="L44" i="8"/>
  <c r="P43" i="8"/>
  <c r="O7" i="14"/>
  <c r="L43" i="8"/>
  <c r="P42" i="8"/>
  <c r="O3" i="14"/>
  <c r="L42" i="8"/>
  <c r="P41" i="8"/>
  <c r="O9" i="14"/>
  <c r="L41" i="8"/>
  <c r="P40" i="8"/>
  <c r="O5" i="14"/>
  <c r="L40" i="8"/>
  <c r="P39" i="8"/>
  <c r="O16" i="14"/>
  <c r="L39" i="8"/>
  <c r="E22" i="15"/>
  <c r="F22" i="15"/>
  <c r="O46" i="8"/>
  <c r="P21" i="15"/>
  <c r="O41" i="8"/>
  <c r="P9" i="15"/>
  <c r="O45" i="8"/>
  <c r="P10" i="15"/>
  <c r="O42" i="8"/>
  <c r="P11" i="15"/>
  <c r="O47" i="8"/>
  <c r="P3" i="15"/>
  <c r="O44" i="8"/>
  <c r="P14" i="15"/>
  <c r="O40" i="8"/>
  <c r="P7" i="15"/>
  <c r="O43" i="8"/>
  <c r="P8" i="15"/>
  <c r="O39" i="8"/>
  <c r="P15" i="15"/>
  <c r="R5" i="15"/>
  <c r="R6" i="15"/>
  <c r="Q6" i="15"/>
  <c r="Q5" i="15"/>
  <c r="R2" i="15"/>
  <c r="R1" i="15"/>
  <c r="Q2" i="15"/>
  <c r="Q1" i="15"/>
  <c r="Q2" i="14"/>
  <c r="Q1" i="14"/>
  <c r="P2" i="14"/>
  <c r="P1" i="14"/>
  <c r="Q30" i="14"/>
  <c r="E30" i="14"/>
  <c r="K49" i="8"/>
  <c r="K50" i="8"/>
  <c r="K51" i="8"/>
  <c r="K52" i="8"/>
  <c r="K48" i="8"/>
  <c r="K53" i="8"/>
  <c r="P53" i="8"/>
  <c r="P12" i="14"/>
  <c r="L53" i="8"/>
  <c r="P52" i="8"/>
  <c r="P20" i="14"/>
  <c r="L52" i="8"/>
  <c r="P51" i="8"/>
  <c r="P11" i="14"/>
  <c r="L51" i="8"/>
  <c r="P50" i="8"/>
  <c r="P14" i="14"/>
  <c r="L50" i="8"/>
  <c r="P49" i="8"/>
  <c r="P7" i="14"/>
  <c r="L49" i="8"/>
  <c r="P48" i="8"/>
  <c r="P5" i="14"/>
  <c r="L48" i="8"/>
  <c r="L54" i="8"/>
  <c r="K54" i="8"/>
  <c r="D30" i="14"/>
  <c r="O53" i="8"/>
  <c r="Q3" i="15"/>
  <c r="O51" i="8"/>
  <c r="Q17" i="15"/>
  <c r="O49" i="8"/>
  <c r="Q8" i="15"/>
  <c r="O52" i="8"/>
  <c r="Q24" i="15"/>
  <c r="O50" i="8"/>
  <c r="Q16" i="15"/>
  <c r="O48" i="8"/>
  <c r="Q7" i="15"/>
  <c r="O54" i="8"/>
  <c r="R34" i="15"/>
  <c r="S6" i="15"/>
  <c r="S5" i="15"/>
  <c r="S2" i="15"/>
  <c r="S1" i="15"/>
  <c r="R2" i="14"/>
  <c r="R1" i="14"/>
  <c r="K56" i="8"/>
  <c r="K57" i="8"/>
  <c r="K55" i="8"/>
  <c r="P57" i="8"/>
  <c r="R23" i="14"/>
  <c r="E23" i="14"/>
  <c r="L57" i="8"/>
  <c r="P56" i="8"/>
  <c r="R17" i="14"/>
  <c r="L56" i="8"/>
  <c r="P55" i="8"/>
  <c r="R5" i="14"/>
  <c r="L55" i="8"/>
  <c r="F34" i="15"/>
  <c r="E34" i="15"/>
  <c r="D23" i="14"/>
  <c r="O56" i="8"/>
  <c r="S20" i="15"/>
  <c r="O57" i="8"/>
  <c r="S29" i="15"/>
  <c r="O55" i="8"/>
  <c r="S7" i="15"/>
  <c r="T6" i="15"/>
  <c r="E29" i="15"/>
  <c r="F29" i="15"/>
  <c r="T2" i="15"/>
  <c r="T1" i="15"/>
  <c r="T5" i="15"/>
  <c r="S2" i="14"/>
  <c r="S1" i="14"/>
  <c r="P59" i="8"/>
  <c r="S4" i="14"/>
  <c r="K59" i="8"/>
  <c r="O59" i="8"/>
  <c r="T10" i="15"/>
  <c r="P58" i="8"/>
  <c r="S6" i="14"/>
  <c r="K58" i="8"/>
  <c r="O58" i="8"/>
  <c r="T12" i="15"/>
  <c r="U6" i="15"/>
  <c r="U5" i="15"/>
  <c r="U2" i="15"/>
  <c r="U1" i="15"/>
  <c r="T2" i="14"/>
  <c r="T1" i="14"/>
  <c r="K60" i="8"/>
  <c r="K61" i="8"/>
  <c r="K62" i="8"/>
  <c r="K63" i="8"/>
  <c r="K64" i="8"/>
  <c r="K65" i="8"/>
  <c r="K66" i="8"/>
  <c r="K67" i="8"/>
  <c r="L60" i="8"/>
  <c r="P60" i="8"/>
  <c r="T5" i="14"/>
  <c r="L61" i="8"/>
  <c r="P61" i="8"/>
  <c r="T14" i="14"/>
  <c r="P67" i="8"/>
  <c r="T12" i="14"/>
  <c r="L67" i="8"/>
  <c r="P66" i="8"/>
  <c r="T28" i="14"/>
  <c r="E28" i="14"/>
  <c r="L66" i="8"/>
  <c r="P65" i="8"/>
  <c r="T18" i="14"/>
  <c r="L65" i="8"/>
  <c r="P64" i="8"/>
  <c r="T29" i="14"/>
  <c r="E29" i="14"/>
  <c r="L64" i="8"/>
  <c r="P63" i="8"/>
  <c r="T11" i="14"/>
  <c r="L63" i="8"/>
  <c r="P62" i="8"/>
  <c r="T10" i="14"/>
  <c r="L62" i="8"/>
  <c r="D29" i="14"/>
  <c r="D28" i="14"/>
  <c r="O65" i="8"/>
  <c r="U19" i="15"/>
  <c r="O60" i="8"/>
  <c r="U7" i="15"/>
  <c r="O61" i="8"/>
  <c r="U16" i="15"/>
  <c r="O66" i="8"/>
  <c r="U35" i="15"/>
  <c r="O64" i="8"/>
  <c r="U31" i="15"/>
  <c r="O67" i="8"/>
  <c r="U3" i="15"/>
  <c r="O63" i="8"/>
  <c r="U17" i="15"/>
  <c r="O62" i="8"/>
  <c r="U14" i="15"/>
  <c r="V6" i="15"/>
  <c r="V5" i="15"/>
  <c r="V2" i="15"/>
  <c r="V1" i="15"/>
  <c r="U2" i="14"/>
  <c r="U1" i="14"/>
  <c r="F31" i="15"/>
  <c r="E31" i="15"/>
  <c r="E35" i="15"/>
  <c r="F35" i="15"/>
  <c r="K69" i="8"/>
  <c r="K70" i="8"/>
  <c r="K71" i="8"/>
  <c r="K68" i="8"/>
  <c r="P71" i="8"/>
  <c r="U4" i="14"/>
  <c r="P70" i="8"/>
  <c r="U7" i="14"/>
  <c r="P69" i="8"/>
  <c r="U6" i="14"/>
  <c r="P68" i="8"/>
  <c r="U3" i="14"/>
  <c r="L68" i="8"/>
  <c r="L69" i="8"/>
  <c r="L71" i="8"/>
  <c r="L70" i="8"/>
  <c r="O70" i="8"/>
  <c r="V8" i="15"/>
  <c r="O71" i="8"/>
  <c r="V10" i="15"/>
  <c r="O69" i="8"/>
  <c r="V12" i="15"/>
  <c r="O68" i="8"/>
  <c r="V11" i="15"/>
  <c r="W6" i="15"/>
  <c r="W5" i="15"/>
  <c r="W2" i="15"/>
  <c r="W1" i="15"/>
  <c r="V2" i="14"/>
  <c r="V1" i="14"/>
  <c r="K72" i="8"/>
  <c r="L73" i="8"/>
  <c r="L72" i="8"/>
  <c r="P73" i="8"/>
  <c r="V4" i="14"/>
  <c r="K73" i="8"/>
  <c r="P72" i="8"/>
  <c r="V17" i="14"/>
  <c r="E17" i="14"/>
  <c r="D17" i="14"/>
  <c r="O73" i="8"/>
  <c r="W10" i="15"/>
  <c r="O72" i="8"/>
  <c r="W20" i="15"/>
  <c r="X6" i="15"/>
  <c r="X5" i="15"/>
  <c r="X2" i="15"/>
  <c r="X1" i="15"/>
  <c r="W8" i="14"/>
  <c r="W2" i="14"/>
  <c r="W1" i="14"/>
  <c r="L74" i="8"/>
  <c r="K74" i="8"/>
  <c r="E20" i="15"/>
  <c r="F20" i="15"/>
  <c r="O74" i="8"/>
  <c r="X13" i="15"/>
  <c r="Y2" i="15"/>
  <c r="Y1" i="15"/>
  <c r="Y6" i="15"/>
  <c r="Y5" i="15"/>
  <c r="X2" i="14"/>
  <c r="X1" i="14"/>
  <c r="K75" i="8"/>
  <c r="K76" i="8"/>
  <c r="K77" i="8"/>
  <c r="K78" i="8"/>
  <c r="K79" i="8"/>
  <c r="K80" i="8"/>
  <c r="L80" i="8"/>
  <c r="O80" i="8"/>
  <c r="Y27" i="15"/>
  <c r="K81" i="8"/>
  <c r="K82" i="8"/>
  <c r="P76" i="8"/>
  <c r="X5" i="14"/>
  <c r="P77" i="8"/>
  <c r="X8" i="14"/>
  <c r="P78" i="8"/>
  <c r="X7" i="14"/>
  <c r="P79" i="8"/>
  <c r="P80" i="8"/>
  <c r="X22" i="14"/>
  <c r="E22" i="14"/>
  <c r="P81" i="8"/>
  <c r="P82" i="8"/>
  <c r="X11" i="14"/>
  <c r="P75" i="8"/>
  <c r="X16" i="14"/>
  <c r="L77" i="8"/>
  <c r="L78" i="8"/>
  <c r="L79" i="8"/>
  <c r="L81" i="8"/>
  <c r="L82" i="8"/>
  <c r="L76" i="8"/>
  <c r="L75" i="8"/>
  <c r="E27" i="15"/>
  <c r="F27" i="15"/>
  <c r="D22" i="14"/>
  <c r="O82" i="8"/>
  <c r="Y17" i="15"/>
  <c r="O79" i="8"/>
  <c r="Y12" i="15"/>
  <c r="O81" i="8"/>
  <c r="Y10" i="15"/>
  <c r="O78" i="8"/>
  <c r="Y8" i="15"/>
  <c r="O77" i="8"/>
  <c r="Y13" i="15"/>
  <c r="X6" i="14"/>
  <c r="X4" i="14"/>
  <c r="O76" i="8"/>
  <c r="Y7" i="15"/>
  <c r="O75" i="8"/>
  <c r="Y15" i="15"/>
  <c r="Z6" i="15"/>
  <c r="Z5" i="15"/>
  <c r="Z2" i="15"/>
  <c r="Z1" i="15"/>
  <c r="AA5" i="15"/>
  <c r="AA1" i="15"/>
  <c r="Y3" i="14"/>
  <c r="Y2" i="14"/>
  <c r="Y1" i="14"/>
  <c r="L83" i="8"/>
  <c r="K83" i="8"/>
  <c r="O83" i="8"/>
  <c r="Z11" i="15"/>
  <c r="AA6" i="15"/>
  <c r="AA2" i="15"/>
  <c r="Z2" i="14"/>
  <c r="Z1" i="14"/>
  <c r="L86" i="8"/>
  <c r="K86" i="8"/>
  <c r="K85" i="8"/>
  <c r="K87" i="8"/>
  <c r="K88" i="8"/>
  <c r="K89" i="8"/>
  <c r="K90" i="8"/>
  <c r="K91" i="8"/>
  <c r="K84" i="8"/>
  <c r="P86" i="8"/>
  <c r="Z14" i="14"/>
  <c r="P87" i="8"/>
  <c r="Z7" i="14"/>
  <c r="P88" i="8"/>
  <c r="Z6" i="14"/>
  <c r="P89" i="8"/>
  <c r="P90" i="8"/>
  <c r="Z15" i="14"/>
  <c r="E15" i="14"/>
  <c r="P91" i="8"/>
  <c r="Z20" i="14"/>
  <c r="P85" i="8"/>
  <c r="Z5" i="14"/>
  <c r="P92" i="8"/>
  <c r="Z12" i="14"/>
  <c r="P84" i="8"/>
  <c r="Z9" i="14"/>
  <c r="K92" i="8"/>
  <c r="L92" i="8"/>
  <c r="L91" i="8"/>
  <c r="L90" i="8"/>
  <c r="L89" i="8"/>
  <c r="L88" i="8"/>
  <c r="L87" i="8"/>
  <c r="L85" i="8"/>
  <c r="L84" i="8"/>
  <c r="D15" i="14"/>
  <c r="O88" i="8"/>
  <c r="AA12" i="15"/>
  <c r="O87" i="8"/>
  <c r="AA8" i="15"/>
  <c r="O86" i="8"/>
  <c r="AA16" i="15"/>
  <c r="O84" i="8"/>
  <c r="AA9" i="15"/>
  <c r="Z4" i="14"/>
  <c r="O90" i="8"/>
  <c r="AA21" i="15"/>
  <c r="O92" i="8"/>
  <c r="AA3" i="15"/>
  <c r="O89" i="8"/>
  <c r="AA10" i="15"/>
  <c r="O85" i="8"/>
  <c r="AA7" i="15"/>
  <c r="O91" i="8"/>
  <c r="AA24" i="15"/>
  <c r="B18" i="17"/>
  <c r="A18" i="17"/>
  <c r="B19" i="17"/>
  <c r="A19" i="17"/>
  <c r="B17" i="17"/>
  <c r="A17" i="17"/>
  <c r="B16" i="17"/>
  <c r="A16" i="17"/>
  <c r="B15" i="17"/>
  <c r="A15" i="17"/>
  <c r="B14" i="17"/>
  <c r="A14" i="17"/>
  <c r="B23" i="17"/>
  <c r="A23" i="17"/>
  <c r="AB6" i="15"/>
  <c r="AB2" i="15"/>
  <c r="AB5" i="15"/>
  <c r="AB1" i="15"/>
  <c r="AA3" i="14"/>
  <c r="AA2" i="14"/>
  <c r="AA1" i="14"/>
  <c r="E21" i="15"/>
  <c r="F21" i="15"/>
  <c r="L93" i="8"/>
  <c r="K93" i="8"/>
  <c r="O93" i="8"/>
  <c r="AB11" i="15"/>
  <c r="AC6" i="15"/>
  <c r="AC5" i="15"/>
  <c r="AC2" i="15"/>
  <c r="AC1" i="15"/>
  <c r="AB2" i="14"/>
  <c r="AB1" i="14"/>
  <c r="P103" i="8"/>
  <c r="AB31" i="14"/>
  <c r="E31" i="14"/>
  <c r="P104" i="8"/>
  <c r="AB27" i="14"/>
  <c r="E27" i="14"/>
  <c r="P99" i="8"/>
  <c r="AB6" i="14"/>
  <c r="E6" i="14"/>
  <c r="P100" i="8"/>
  <c r="AB11" i="14"/>
  <c r="L99" i="8"/>
  <c r="L100" i="8"/>
  <c r="L101" i="8"/>
  <c r="L102" i="8"/>
  <c r="L103" i="8"/>
  <c r="L104" i="8"/>
  <c r="K95" i="8"/>
  <c r="K96" i="8"/>
  <c r="K97" i="8"/>
  <c r="K98" i="8"/>
  <c r="K99" i="8"/>
  <c r="K100" i="8"/>
  <c r="O100" i="8"/>
  <c r="AC17" i="15"/>
  <c r="K101" i="8"/>
  <c r="K102" i="8"/>
  <c r="K103" i="8"/>
  <c r="K104" i="8"/>
  <c r="P101" i="8"/>
  <c r="AB10" i="14"/>
  <c r="K94" i="8"/>
  <c r="L94" i="8"/>
  <c r="P94" i="8"/>
  <c r="AB9" i="14"/>
  <c r="K105" i="8"/>
  <c r="P105" i="8"/>
  <c r="AB12" i="14"/>
  <c r="L105" i="8"/>
  <c r="P102" i="8"/>
  <c r="AB4" i="14"/>
  <c r="P98" i="8"/>
  <c r="AB14" i="14"/>
  <c r="L98" i="8"/>
  <c r="P97" i="8"/>
  <c r="AB7" i="14"/>
  <c r="L97" i="8"/>
  <c r="P96" i="8"/>
  <c r="AB5" i="14"/>
  <c r="L96" i="8"/>
  <c r="P95" i="8"/>
  <c r="AB19" i="14"/>
  <c r="L95" i="8"/>
  <c r="D31" i="14"/>
  <c r="D6" i="14"/>
  <c r="D27" i="14"/>
  <c r="O99" i="8"/>
  <c r="AC12" i="15"/>
  <c r="O98" i="8"/>
  <c r="AC16" i="15"/>
  <c r="O103" i="8"/>
  <c r="AC28" i="15"/>
  <c r="O105" i="8"/>
  <c r="AC3" i="15"/>
  <c r="O104" i="8"/>
  <c r="AC25" i="15"/>
  <c r="O101" i="8"/>
  <c r="AC14" i="15"/>
  <c r="O94" i="8"/>
  <c r="AC9" i="15"/>
  <c r="O95" i="8"/>
  <c r="AC18" i="15"/>
  <c r="O97" i="8"/>
  <c r="AC8" i="15"/>
  <c r="O96" i="8"/>
  <c r="AC7" i="15"/>
  <c r="O102" i="8"/>
  <c r="AC10" i="15"/>
  <c r="AD6" i="15"/>
  <c r="AE6" i="15"/>
  <c r="AD2" i="15"/>
  <c r="AE2" i="15"/>
  <c r="AD5" i="15"/>
  <c r="AE5" i="15"/>
  <c r="AD1" i="15"/>
  <c r="AE1" i="15"/>
  <c r="AC11" i="14"/>
  <c r="E11" i="14"/>
  <c r="AC10" i="14"/>
  <c r="E10" i="14"/>
  <c r="AC14" i="14"/>
  <c r="E14" i="14"/>
  <c r="AC16" i="14"/>
  <c r="E16" i="14"/>
  <c r="AC19" i="14"/>
  <c r="AC9" i="14"/>
  <c r="AC7" i="14"/>
  <c r="AC12" i="14"/>
  <c r="AD8" i="14"/>
  <c r="AC2" i="14"/>
  <c r="AD2" i="14"/>
  <c r="AC1" i="14"/>
  <c r="AD1" i="14"/>
  <c r="L113" i="8"/>
  <c r="O113" i="8"/>
  <c r="AD3" i="15"/>
  <c r="L107" i="8"/>
  <c r="O107" i="8"/>
  <c r="AD9" i="15"/>
  <c r="L108" i="8"/>
  <c r="O108" i="8"/>
  <c r="AD18" i="15"/>
  <c r="L109" i="8"/>
  <c r="O109" i="8"/>
  <c r="AD8" i="15"/>
  <c r="L110" i="8"/>
  <c r="O110" i="8"/>
  <c r="AD16" i="15"/>
  <c r="L111" i="8"/>
  <c r="O111" i="8"/>
  <c r="AD14" i="15"/>
  <c r="L112" i="8"/>
  <c r="O112" i="8"/>
  <c r="AD17" i="15"/>
  <c r="E17" i="15"/>
  <c r="L106" i="8"/>
  <c r="O106" i="8"/>
  <c r="AD15" i="15"/>
  <c r="L114" i="8"/>
  <c r="P107" i="8"/>
  <c r="P108" i="8"/>
  <c r="P109" i="8"/>
  <c r="P110" i="8"/>
  <c r="P111" i="8"/>
  <c r="P112" i="8"/>
  <c r="P113" i="8"/>
  <c r="P106" i="8"/>
  <c r="K114" i="8"/>
  <c r="D11" i="14"/>
  <c r="F16" i="15"/>
  <c r="E16" i="15"/>
  <c r="E15" i="15"/>
  <c r="F15" i="15"/>
  <c r="F17" i="15"/>
  <c r="E12" i="15"/>
  <c r="F12" i="15"/>
  <c r="E14" i="15"/>
  <c r="F14" i="15"/>
  <c r="F25" i="15"/>
  <c r="E25" i="15"/>
  <c r="E28" i="15"/>
  <c r="F28" i="15"/>
  <c r="D14" i="14"/>
  <c r="D16" i="14"/>
  <c r="D10" i="14"/>
  <c r="O114" i="8"/>
  <c r="AE13" i="15"/>
  <c r="B10" i="17"/>
  <c r="A10" i="17"/>
  <c r="B4" i="17"/>
  <c r="A4" i="17"/>
  <c r="B5" i="17"/>
  <c r="A5" i="17"/>
  <c r="B6" i="17"/>
  <c r="A6" i="17"/>
  <c r="B3" i="17"/>
  <c r="A3" i="17"/>
  <c r="C43" i="15"/>
  <c r="C41" i="15"/>
  <c r="C28" i="15"/>
  <c r="C34" i="15"/>
  <c r="C31" i="15"/>
  <c r="C35" i="15"/>
  <c r="C29" i="15"/>
  <c r="C17" i="15"/>
  <c r="C22" i="15"/>
  <c r="C40" i="15"/>
  <c r="C39" i="15"/>
  <c r="C20" i="15"/>
  <c r="C14" i="15"/>
  <c r="C25" i="15"/>
  <c r="C12" i="15"/>
  <c r="C27" i="15"/>
  <c r="C37" i="15"/>
  <c r="C16" i="15"/>
  <c r="C15" i="15"/>
  <c r="C3" i="15"/>
  <c r="C24" i="15"/>
  <c r="C23" i="15"/>
  <c r="C26" i="15"/>
  <c r="C10" i="15"/>
  <c r="C36" i="15"/>
  <c r="C18" i="15"/>
  <c r="C11" i="15"/>
  <c r="C9" i="15"/>
  <c r="C19" i="15"/>
  <c r="C8" i="15"/>
  <c r="C13" i="15"/>
  <c r="C7" i="15"/>
  <c r="AE2" i="14"/>
  <c r="AE1" i="14"/>
  <c r="AF2" i="15"/>
  <c r="AG2" i="15"/>
  <c r="AH2" i="15"/>
  <c r="AF1" i="15"/>
  <c r="AG1" i="15"/>
  <c r="AH1" i="15"/>
  <c r="AF6" i="15"/>
  <c r="AF5" i="15"/>
  <c r="K116" i="8"/>
  <c r="K117" i="8"/>
  <c r="K118" i="8"/>
  <c r="K119" i="8"/>
  <c r="K120" i="8"/>
  <c r="K121" i="8"/>
  <c r="K122" i="8"/>
  <c r="K123" i="8"/>
  <c r="K115" i="8"/>
  <c r="K129" i="8"/>
  <c r="L120" i="8"/>
  <c r="O120" i="8"/>
  <c r="AF8" i="15"/>
  <c r="L121" i="8"/>
  <c r="L122" i="8"/>
  <c r="L123" i="8"/>
  <c r="O123" i="8"/>
  <c r="AF23" i="15"/>
  <c r="O122" i="8"/>
  <c r="AF26" i="15"/>
  <c r="P124" i="8"/>
  <c r="L124" i="8"/>
  <c r="K124" i="8"/>
  <c r="P122" i="8"/>
  <c r="P123" i="8"/>
  <c r="P121" i="8"/>
  <c r="P120" i="8"/>
  <c r="P119" i="8"/>
  <c r="L119" i="8"/>
  <c r="O119" i="8"/>
  <c r="AF13" i="15"/>
  <c r="P118" i="8"/>
  <c r="L118" i="8"/>
  <c r="O118" i="8"/>
  <c r="AF18" i="15"/>
  <c r="P117" i="8"/>
  <c r="L117" i="8"/>
  <c r="O117" i="8"/>
  <c r="AF11" i="15"/>
  <c r="P116" i="8"/>
  <c r="L116" i="8"/>
  <c r="O116" i="8"/>
  <c r="AF7" i="15"/>
  <c r="P115" i="8"/>
  <c r="L115" i="8"/>
  <c r="O115" i="8"/>
  <c r="AF9" i="15"/>
  <c r="E26" i="15"/>
  <c r="F26" i="15"/>
  <c r="F9" i="15"/>
  <c r="E9" i="15"/>
  <c r="E23" i="15"/>
  <c r="F23" i="15"/>
  <c r="E11" i="15"/>
  <c r="F11" i="15"/>
  <c r="F18" i="15"/>
  <c r="E18" i="15"/>
  <c r="O124" i="8"/>
  <c r="AF3" i="15"/>
  <c r="AE12" i="14"/>
  <c r="AE21" i="14"/>
  <c r="E21" i="14"/>
  <c r="AE8" i="14"/>
  <c r="AE5" i="14"/>
  <c r="AE9" i="14"/>
  <c r="E9" i="14"/>
  <c r="AE7" i="14"/>
  <c r="AE3" i="14"/>
  <c r="AE25" i="14"/>
  <c r="E25" i="14"/>
  <c r="AE19" i="14"/>
  <c r="E19" i="14"/>
  <c r="AE4" i="14"/>
  <c r="E4" i="14"/>
  <c r="O121" i="8"/>
  <c r="AF10" i="15"/>
  <c r="AF2" i="14"/>
  <c r="AF1" i="14"/>
  <c r="AG6" i="15"/>
  <c r="AG5" i="15"/>
  <c r="AH5" i="15"/>
  <c r="H1" i="3"/>
  <c r="P126" i="8"/>
  <c r="AF20" i="14"/>
  <c r="E20" i="14"/>
  <c r="K126" i="8"/>
  <c r="L126" i="8"/>
  <c r="P125" i="8"/>
  <c r="AF18" i="14"/>
  <c r="L125" i="8"/>
  <c r="K125" i="8"/>
  <c r="E10" i="15"/>
  <c r="F10" i="15"/>
  <c r="D9" i="14"/>
  <c r="D4" i="14"/>
  <c r="D20" i="14"/>
  <c r="D21" i="14"/>
  <c r="D19" i="14"/>
  <c r="D25" i="14"/>
  <c r="E3" i="14"/>
  <c r="D3" i="14"/>
  <c r="O125" i="8"/>
  <c r="AG19" i="15"/>
  <c r="O126" i="8"/>
  <c r="AG24" i="15"/>
  <c r="K127" i="8"/>
  <c r="F24" i="15"/>
  <c r="E24" i="15"/>
  <c r="AH6" i="15"/>
  <c r="AG2" i="14"/>
  <c r="AG1" i="14"/>
  <c r="G2" i="3"/>
  <c r="G1" i="3"/>
  <c r="P127" i="8"/>
  <c r="AG5" i="14"/>
  <c r="L127" i="8"/>
  <c r="O127" i="8"/>
  <c r="G3" i="3"/>
  <c r="AH7" i="15"/>
  <c r="K132" i="8"/>
  <c r="K131" i="8"/>
  <c r="K130" i="8"/>
  <c r="K128" i="8"/>
  <c r="K133" i="8"/>
  <c r="AI2" i="15"/>
  <c r="AI1" i="15"/>
  <c r="AI6" i="15"/>
  <c r="AI5" i="15"/>
  <c r="P131" i="8"/>
  <c r="P128" i="8"/>
  <c r="P129" i="8"/>
  <c r="P130" i="8"/>
  <c r="P132" i="8"/>
  <c r="AH26" i="14"/>
  <c r="E26" i="14"/>
  <c r="P133" i="8"/>
  <c r="AH2" i="14"/>
  <c r="AH1" i="14"/>
  <c r="F2" i="13"/>
  <c r="F1" i="13"/>
  <c r="D26" i="14"/>
  <c r="F1" i="3"/>
  <c r="F2" i="3"/>
  <c r="L131" i="8"/>
  <c r="L128" i="8"/>
  <c r="O128" i="8"/>
  <c r="L129" i="8"/>
  <c r="L130" i="8"/>
  <c r="L132" i="8"/>
  <c r="O132" i="8"/>
  <c r="L133" i="8"/>
  <c r="AH7" i="14"/>
  <c r="E7" i="14"/>
  <c r="AH8" i="14"/>
  <c r="E8" i="14"/>
  <c r="AH5" i="14"/>
  <c r="E5" i="14"/>
  <c r="AH18" i="14"/>
  <c r="E18" i="14"/>
  <c r="AH12" i="14"/>
  <c r="E12" i="14"/>
  <c r="D8" i="14"/>
  <c r="D7" i="14"/>
  <c r="D12" i="14"/>
  <c r="D18" i="14"/>
  <c r="D5" i="14"/>
  <c r="F7" i="3"/>
  <c r="E7" i="3"/>
  <c r="AI36" i="15"/>
  <c r="O133" i="8"/>
  <c r="F3" i="13"/>
  <c r="O130" i="8"/>
  <c r="F5" i="3"/>
  <c r="E5" i="3"/>
  <c r="O129" i="8"/>
  <c r="F4" i="3"/>
  <c r="D4" i="3"/>
  <c r="O131" i="8"/>
  <c r="F6" i="3"/>
  <c r="D6" i="3"/>
  <c r="AI7" i="15"/>
  <c r="F3" i="3"/>
  <c r="E36" i="15"/>
  <c r="F36" i="15"/>
  <c r="E7" i="15"/>
  <c r="F7" i="15"/>
  <c r="AI13" i="15"/>
  <c r="AI19" i="15"/>
  <c r="AI8" i="15"/>
  <c r="AI3" i="15"/>
  <c r="D7" i="3"/>
  <c r="D5" i="3"/>
  <c r="E4" i="3"/>
  <c r="E6" i="3"/>
  <c r="E3" i="3"/>
  <c r="D3" i="3"/>
  <c r="E3" i="13"/>
  <c r="D3" i="13"/>
  <c r="F8" i="15"/>
  <c r="E8" i="15"/>
  <c r="E19" i="15"/>
  <c r="F19" i="15"/>
  <c r="E13" i="15"/>
  <c r="F13" i="15"/>
  <c r="E3" i="15"/>
  <c r="F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N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TO: Bonus "Ranking Fitri Duathlon"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Bonus Podio Terzo Posto di Categoria</t>
        </r>
      </text>
    </comment>
    <comment ref="N11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TO: Bonus "Ranking Fitri Triathlon Sprint"</t>
        </r>
      </text>
    </comment>
    <comment ref="M22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Bonus Podio Secondo Posto di Categoria</t>
        </r>
      </text>
    </comment>
    <comment ref="N22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 xml:space="preserve">TO: Bonus "Ranking Fitri Triathlon Olimpico"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7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 xml:space="preserve">TO: Bonus "Ranking Fitri Triathlon Olimpico"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9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 xml:space="preserve">TO: Bonus "Ranking Fitri Triathlon Sprint"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5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 xml:space="preserve">TO: Bonus "Ranking Fitri Triathlon Sprint"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5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 xml:space="preserve">TO: Bonus "Ranking Fitri Triathlon Olimpico"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6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 xml:space="preserve">TO: Bonus "Ranking Fitri Triathlon Olimpico"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60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 xml:space="preserve">TO: Bonus "Ranking Fitri Triathlon Sprint"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68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 xml:space="preserve">TO: Bonus "Ranking Fitri Triathlon Olimpico"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6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 xml:space="preserve">TO: Bonus "Ranking Fitri Triathlon Olimpico"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70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 xml:space="preserve">TO: Bonus "Ranking Fitri Triathlon Olimpico"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73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 xml:space="preserve">TO: Bonus "Ranking Fitri Triathlon Olimpico"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75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Bonus Podio Primo Posto di Categoria</t>
        </r>
      </text>
    </comment>
    <comment ref="M76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Bonus Podio Terzo Posto di Categoria</t>
        </r>
      </text>
    </comment>
    <comment ref="N77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 xml:space="preserve">TO: Bonus "Ranking Fitri Triathlon Olimpico"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4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Bonus Podio Secondo Posto di Categoria</t>
        </r>
      </text>
    </comment>
    <comment ref="M85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Bonus Podio Primo Posto di Categoria</t>
        </r>
      </text>
    </comment>
    <comment ref="M86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Bonus Podio Terzo Posto di Categoria</t>
        </r>
      </text>
    </comment>
    <comment ref="M92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Bonus Podio Secondo Posto di Categoria</t>
        </r>
      </text>
    </comment>
    <comment ref="N94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 xml:space="preserve">TO: Bonus "Ranking Fitri Triathlon"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95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 xml:space="preserve">TO: Bonus "Ranking Fitri Triathlon"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96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Bonus Podio Secondo Posti di Categoria</t>
        </r>
      </text>
    </comment>
    <comment ref="N97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 xml:space="preserve">TO: Bonus "Ranking Fitri Triathlon"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98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 xml:space="preserve">TO: Bonus "Ranking Fitri Triathlon"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00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 xml:space="preserve">TO: Bonus "Ranking Fitri Triathlon"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01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 xml:space="preserve">TO: Bonus "Ranking Fitri Triathlon"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05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 xml:space="preserve">TO: Bonus "Ranking Fitri Triathlon Sprint"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06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HP:
Bonus Podio Secondo Posti di Categoria</t>
        </r>
      </text>
    </comment>
    <comment ref="N119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 xml:space="preserve">TO: Bonus "Ranking Fitri Duathlon"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20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 xml:space="preserve">TO: Bonus "Ranking Fitri Duathlon"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24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 xml:space="preserve">TO: Bonus "Ranking Fitri Duathlon"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25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 xml:space="preserve">TO: Bonus "Ranking Fitri Duathlon"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27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 xml:space="preserve">TO: Bonus "Ranking Fitri Duathlon"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8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Bonus Podio Secondo Posti di Categoria</t>
        </r>
      </text>
    </comment>
  </commentList>
</comments>
</file>

<file path=xl/sharedStrings.xml><?xml version="1.0" encoding="utf-8"?>
<sst xmlns="http://schemas.openxmlformats.org/spreadsheetml/2006/main" count="662" uniqueCount="156">
  <si>
    <t>Punti</t>
  </si>
  <si>
    <t>Zarbo Salvatore</t>
  </si>
  <si>
    <t>Ramundo Maurizio</t>
  </si>
  <si>
    <t>Recchia Domenico</t>
  </si>
  <si>
    <t>Passarelli Christian</t>
  </si>
  <si>
    <t>Dell'Aquila Ilaria</t>
  </si>
  <si>
    <t>100% o 75%</t>
  </si>
  <si>
    <t>Tempo</t>
  </si>
  <si>
    <t>Posizione Assoluta</t>
  </si>
  <si>
    <t>Posizione Categoria</t>
  </si>
  <si>
    <t>Punti Criterium Quantità</t>
  </si>
  <si>
    <t>Data</t>
  </si>
  <si>
    <t>Punti Base</t>
  </si>
  <si>
    <t>Bonus Podio</t>
  </si>
  <si>
    <t>Punti Criterium</t>
  </si>
  <si>
    <t>Bonus Distanza</t>
  </si>
  <si>
    <t>Bonus Ranking Fitri</t>
  </si>
  <si>
    <t>Totale Punti</t>
  </si>
  <si>
    <t>Dati Gara</t>
  </si>
  <si>
    <t>Nome</t>
  </si>
  <si>
    <t>Dati Atleti Partecipanti</t>
  </si>
  <si>
    <t>Distanza</t>
  </si>
  <si>
    <t>Sabaudia Duathlon Carnevale</t>
  </si>
  <si>
    <t>Valeri Alessio</t>
  </si>
  <si>
    <t>Duathlon e Triathlon Sprint</t>
  </si>
  <si>
    <t>Triathlon Olimpico</t>
  </si>
  <si>
    <t>Triathlon Medio</t>
  </si>
  <si>
    <t>Triathlon Lungo</t>
  </si>
  <si>
    <t>Specialità</t>
  </si>
  <si>
    <t>Pos</t>
  </si>
  <si>
    <t>Classifica Criterium Assoluti Maschile</t>
  </si>
  <si>
    <t>Cat.</t>
  </si>
  <si>
    <t>Nome Atleta</t>
  </si>
  <si>
    <t>Totale Gare</t>
  </si>
  <si>
    <t>Classifica Criterium Assoluti Femminile</t>
  </si>
  <si>
    <t>Classifica Criterium Quantità MF</t>
  </si>
  <si>
    <t>M2</t>
  </si>
  <si>
    <t>M5</t>
  </si>
  <si>
    <t>M3</t>
  </si>
  <si>
    <t>S4</t>
  </si>
  <si>
    <t>M4</t>
  </si>
  <si>
    <t>Atleti Classificati</t>
  </si>
  <si>
    <t>Pontoglio - C.I. Duathlon Classico</t>
  </si>
  <si>
    <t>Foligno - Duathlon Sprint</t>
  </si>
  <si>
    <t>Manna Michele</t>
  </si>
  <si>
    <t>Caruso Danilo</t>
  </si>
  <si>
    <t>Brunori Alessio</t>
  </si>
  <si>
    <t>Ferrazza Fabio</t>
  </si>
  <si>
    <t>Zandona' Manuel</t>
  </si>
  <si>
    <t>Pellegrini Gabriele</t>
  </si>
  <si>
    <t>Bravo Stefano</t>
  </si>
  <si>
    <t>M1</t>
  </si>
  <si>
    <t>Imola- CI
Duathlon Sprint</t>
  </si>
  <si>
    <t>Atleta</t>
  </si>
  <si>
    <t>Categoria</t>
  </si>
  <si>
    <t>Anno di Nascita</t>
  </si>
  <si>
    <t>Sesso</t>
  </si>
  <si>
    <t>M</t>
  </si>
  <si>
    <t>F</t>
  </si>
  <si>
    <t>JU</t>
  </si>
  <si>
    <t>M6</t>
  </si>
  <si>
    <t>M7</t>
  </si>
  <si>
    <t>#</t>
  </si>
  <si>
    <t>Barile Leonardo</t>
  </si>
  <si>
    <t>Barile Matteo</t>
  </si>
  <si>
    <t>Baroni Luca</t>
  </si>
  <si>
    <t>Bittarelli Guglielmo</t>
  </si>
  <si>
    <t>Caruso Claudio</t>
  </si>
  <si>
    <t>D'ascoli Graziano Alfredo</t>
  </si>
  <si>
    <t>Di Marco Stefano</t>
  </si>
  <si>
    <t>Diana Roberto</t>
  </si>
  <si>
    <t>Fini Giulio</t>
  </si>
  <si>
    <t>Gasparro Alessandro</t>
  </si>
  <si>
    <t>Gragnaniello Giovanni</t>
  </si>
  <si>
    <t>Grassi Danilo</t>
  </si>
  <si>
    <t>Leo Stefano</t>
  </si>
  <si>
    <t>Manduchi Fabio</t>
  </si>
  <si>
    <t>Marini Danilo</t>
  </si>
  <si>
    <t>Martino Davide</t>
  </si>
  <si>
    <t>Oliveri Adriano</t>
  </si>
  <si>
    <t>Orneli Andrea</t>
  </si>
  <si>
    <t>Zappulla Carlo</t>
  </si>
  <si>
    <t>D'Ascoli Graziano Alfredo</t>
  </si>
  <si>
    <t>Pos Assoluta</t>
  </si>
  <si>
    <t>Pos Categoria</t>
  </si>
  <si>
    <t>Cat</t>
  </si>
  <si>
    <t>Gare</t>
  </si>
  <si>
    <t>17/18</t>
  </si>
  <si>
    <t>151/160</t>
  </si>
  <si>
    <t>272/619</t>
  </si>
  <si>
    <t>499/619</t>
  </si>
  <si>
    <t>466/619</t>
  </si>
  <si>
    <t>407/619</t>
  </si>
  <si>
    <t>26/38</t>
  </si>
  <si>
    <t>48/70</t>
  </si>
  <si>
    <t>46/63</t>
  </si>
  <si>
    <t>10/49</t>
  </si>
  <si>
    <t>Ranking Fitri Duathlon Maschile</t>
  </si>
  <si>
    <t>Ranking Fitri Duathlon Femminile</t>
  </si>
  <si>
    <t>Classifica Criterium Assoluto Femminile</t>
  </si>
  <si>
    <t>Classifica Criterium Assoluto Maschile</t>
  </si>
  <si>
    <t>Pos. Cat.</t>
  </si>
  <si>
    <t>-</t>
  </si>
  <si>
    <t>1°</t>
  </si>
  <si>
    <t>2°</t>
  </si>
  <si>
    <t>3°</t>
  </si>
  <si>
    <t>Triathlon Olimpico GOLD di Cupra Marittima</t>
  </si>
  <si>
    <t>Sabaudia - Triathlon Sprint</t>
  </si>
  <si>
    <t>Latina - Triathlon Sprint</t>
  </si>
  <si>
    <t>D'Ascoli Alfredo Graziano</t>
  </si>
  <si>
    <t>Triathlon Olimpico Terre di Maremma</t>
  </si>
  <si>
    <t>Ranking Fitri Triathlon Sprint Maschile</t>
  </si>
  <si>
    <t>Ranking Fitri  Triathlon Sprint Femminile</t>
  </si>
  <si>
    <t>98/122</t>
  </si>
  <si>
    <t>135/502</t>
  </si>
  <si>
    <t>12/42</t>
  </si>
  <si>
    <t>8/12</t>
  </si>
  <si>
    <t>21/49</t>
  </si>
  <si>
    <t>141/502</t>
  </si>
  <si>
    <t>220/502</t>
  </si>
  <si>
    <t>27/89</t>
  </si>
  <si>
    <t>16/60</t>
  </si>
  <si>
    <t>236/502</t>
  </si>
  <si>
    <t>298/502</t>
  </si>
  <si>
    <t>275/503</t>
  </si>
  <si>
    <t>26/42</t>
  </si>
  <si>
    <t>43/89</t>
  </si>
  <si>
    <t>Ostia - Aquathlon Sprint</t>
  </si>
  <si>
    <t>Mancini Emanuele</t>
  </si>
  <si>
    <t>C.I. Triathlon Medio - Barberino di Mugello</t>
  </si>
  <si>
    <t>Triathlon Olimpico Lago di Vico</t>
  </si>
  <si>
    <t>Triathlon Olimpico di Bardolino</t>
  </si>
  <si>
    <t>Triathlon Olimpico Gold Vieste</t>
  </si>
  <si>
    <t>Triathlon Olimpico di Suviana</t>
  </si>
  <si>
    <t>Bracciano Triathlon Sprint</t>
  </si>
  <si>
    <t>AS75 Cesenatico</t>
  </si>
  <si>
    <t>CI Triathlon Olimpico Alba Adriatica</t>
  </si>
  <si>
    <t>Baia Domizia Tri Sprint</t>
  </si>
  <si>
    <t>Triathlon Sprint della Tuscia</t>
  </si>
  <si>
    <t>CI Triathlon Sprint</t>
  </si>
  <si>
    <t>Elbaman 70.3</t>
  </si>
  <si>
    <t>CI Triathlon Sprint Coppa Crono</t>
  </si>
  <si>
    <t>Peschiera TRI - Medio</t>
  </si>
  <si>
    <t>Triathlon Olimpico Ostia</t>
  </si>
  <si>
    <t>Taramanni Mario</t>
  </si>
  <si>
    <t>S3</t>
  </si>
  <si>
    <t>Pistagni Fabrizio</t>
  </si>
  <si>
    <t>Triathlon Olimpico Ostia - Staffetta</t>
  </si>
  <si>
    <t>Pirard Pascal</t>
  </si>
  <si>
    <t>Caputo Andrea</t>
  </si>
  <si>
    <t>Piergentili Gualtiero</t>
  </si>
  <si>
    <t>ST</t>
  </si>
  <si>
    <t>Triathlon Sprint di Savona</t>
  </si>
  <si>
    <t>CI Triathlon Super Lungo - Lake Varano Tri</t>
  </si>
  <si>
    <t>Triathlon Medio - Lake Varano Tri</t>
  </si>
  <si>
    <t>Triathlon Olimpico di Sabaudia (Duathlon)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</si>
</sst>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10]d\-mmm;@"/>
  </numFmts>
  <fonts count="2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39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6" borderId="0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" fontId="0" fillId="0" borderId="1" xfId="0" applyNumberFormat="1" applyBorder="1" applyAlignment="1">
      <alignment horizontal="center" vertical="top" wrapText="1"/>
    </xf>
    <xf numFmtId="1" fontId="0" fillId="0" borderId="0" xfId="0" applyNumberFormat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top" wrapText="1"/>
    </xf>
    <xf numFmtId="0" fontId="0" fillId="11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1" fontId="4" fillId="1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8" borderId="1" xfId="0" applyFont="1" applyFill="1" applyBorder="1" applyAlignment="1">
      <alignment horizontal="center"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165" fontId="4" fillId="11" borderId="1" xfId="0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165" fontId="13" fillId="8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165" fontId="15" fillId="11" borderId="1" xfId="0" applyNumberFormat="1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1" fontId="15" fillId="10" borderId="1" xfId="0" applyNumberFormat="1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64" fontId="0" fillId="12" borderId="1" xfId="0" applyNumberFormat="1" applyFill="1" applyBorder="1" applyAlignment="1">
      <alignment horizontal="center" vertical="top" wrapText="1"/>
    </xf>
    <xf numFmtId="1" fontId="0" fillId="12" borderId="1" xfId="0" applyNumberFormat="1" applyFill="1" applyBorder="1" applyAlignment="1">
      <alignment horizontal="center" vertical="top" wrapText="1"/>
    </xf>
    <xf numFmtId="1" fontId="3" fillId="3" borderId="1" xfId="0" applyNumberFormat="1" applyFont="1" applyFill="1" applyBorder="1" applyAlignment="1">
      <alignment horizontal="center" vertical="top"/>
    </xf>
    <xf numFmtId="1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 wrapText="1"/>
    </xf>
    <xf numFmtId="165" fontId="4" fillId="9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14" fontId="13" fillId="8" borderId="1" xfId="0" applyNumberFormat="1" applyFont="1" applyFill="1" applyBorder="1" applyAlignment="1">
      <alignment horizontal="center" vertical="center" wrapText="1"/>
    </xf>
    <xf numFmtId="14" fontId="10" fillId="9" borderId="1" xfId="0" applyNumberFormat="1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21" fontId="0" fillId="15" borderId="1" xfId="0" applyNumberForma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1" fontId="0" fillId="15" borderId="1" xfId="0" applyNumberForma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1" fontId="19" fillId="17" borderId="1" xfId="0" applyNumberFormat="1" applyFont="1" applyFill="1" applyBorder="1" applyAlignment="1">
      <alignment horizontal="center"/>
    </xf>
    <xf numFmtId="1" fontId="19" fillId="17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" fontId="3" fillId="16" borderId="7" xfId="0" applyNumberFormat="1" applyFont="1" applyFill="1" applyBorder="1" applyAlignment="1">
      <alignment horizontal="center" vertical="center" wrapText="1"/>
    </xf>
    <xf numFmtId="1" fontId="3" fillId="3" borderId="7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21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1" fontId="19" fillId="17" borderId="11" xfId="0" applyNumberFormat="1" applyFont="1" applyFill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3" fillId="3" borderId="11" xfId="0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21" fontId="0" fillId="10" borderId="17" xfId="0" applyNumberFormat="1" applyFill="1" applyBorder="1" applyAlignment="1">
      <alignment horizontal="center" vertical="center"/>
    </xf>
    <xf numFmtId="0" fontId="0" fillId="10" borderId="17" xfId="0" applyFill="1" applyBorder="1" applyAlignment="1">
      <alignment horizontal="center"/>
    </xf>
    <xf numFmtId="1" fontId="0" fillId="10" borderId="17" xfId="0" applyNumberFormat="1" applyFill="1" applyBorder="1" applyAlignment="1">
      <alignment horizontal="center"/>
    </xf>
    <xf numFmtId="1" fontId="3" fillId="3" borderId="17" xfId="0" applyNumberFormat="1" applyFont="1" applyFill="1" applyBorder="1" applyAlignment="1">
      <alignment horizontal="center" vertical="center"/>
    </xf>
    <xf numFmtId="164" fontId="0" fillId="0" borderId="18" xfId="0" applyNumberFormat="1" applyBorder="1" applyAlignment="1">
      <alignment horizontal="center"/>
    </xf>
    <xf numFmtId="14" fontId="0" fillId="15" borderId="19" xfId="0" applyNumberFormat="1" applyFill="1" applyBorder="1" applyAlignment="1">
      <alignment horizontal="center" vertical="center"/>
    </xf>
    <xf numFmtId="0" fontId="20" fillId="15" borderId="20" xfId="0" applyFont="1" applyFill="1" applyBorder="1" applyAlignment="1">
      <alignment horizontal="center" vertical="center" wrapText="1"/>
    </xf>
    <xf numFmtId="164" fontId="0" fillId="15" borderId="20" xfId="0" applyNumberFormat="1" applyFill="1" applyBorder="1" applyAlignment="1">
      <alignment horizontal="center" vertical="center"/>
    </xf>
    <xf numFmtId="0" fontId="0" fillId="15" borderId="20" xfId="0" applyFill="1" applyBorder="1" applyAlignment="1">
      <alignment horizontal="center" vertical="center"/>
    </xf>
    <xf numFmtId="21" fontId="0" fillId="15" borderId="20" xfId="0" applyNumberFormat="1" applyFill="1" applyBorder="1" applyAlignment="1">
      <alignment horizontal="center" vertical="center"/>
    </xf>
    <xf numFmtId="1" fontId="19" fillId="17" borderId="20" xfId="0" applyNumberFormat="1" applyFont="1" applyFill="1" applyBorder="1" applyAlignment="1">
      <alignment horizontal="center" vertical="center"/>
    </xf>
    <xf numFmtId="1" fontId="0" fillId="15" borderId="20" xfId="0" applyNumberFormat="1" applyFill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3" fillId="3" borderId="20" xfId="0" applyNumberFormat="1" applyFont="1" applyFill="1" applyBorder="1" applyAlignment="1">
      <alignment horizontal="center" vertical="center"/>
    </xf>
    <xf numFmtId="164" fontId="0" fillId="15" borderId="21" xfId="0" applyNumberFormat="1" applyFill="1" applyBorder="1" applyAlignment="1">
      <alignment horizontal="center" vertical="center"/>
    </xf>
    <xf numFmtId="1" fontId="0" fillId="13" borderId="11" xfId="0" applyNumberFormat="1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1" fontId="19" fillId="17" borderId="11" xfId="0" applyNumberFormat="1" applyFont="1" applyFill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64" fontId="0" fillId="13" borderId="12" xfId="0" applyNumberFormat="1" applyFill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21" fontId="0" fillId="0" borderId="17" xfId="0" applyNumberFormat="1" applyBorder="1" applyAlignment="1">
      <alignment horizontal="center" vertical="center"/>
    </xf>
    <xf numFmtId="0" fontId="0" fillId="13" borderId="17" xfId="0" applyFill="1" applyBorder="1" applyAlignment="1">
      <alignment horizontal="center" vertical="center"/>
    </xf>
    <xf numFmtId="1" fontId="19" fillId="17" borderId="17" xfId="0" applyNumberFormat="1" applyFont="1" applyFill="1" applyBorder="1" applyAlignment="1">
      <alignment horizontal="center" vertical="center"/>
    </xf>
    <xf numFmtId="1" fontId="0" fillId="13" borderId="17" xfId="0" applyNumberFormat="1" applyFill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64" fontId="0" fillId="13" borderId="18" xfId="0" applyNumberFormat="1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21" fontId="0" fillId="15" borderId="11" xfId="0" applyNumberFormat="1" applyFill="1" applyBorder="1" applyAlignment="1">
      <alignment horizontal="center" vertical="center"/>
    </xf>
    <xf numFmtId="1" fontId="0" fillId="15" borderId="11" xfId="0" applyNumberFormat="1" applyFill="1" applyBorder="1" applyAlignment="1">
      <alignment horizontal="center"/>
    </xf>
    <xf numFmtId="164" fontId="0" fillId="15" borderId="12" xfId="0" applyNumberFormat="1" applyFill="1" applyBorder="1" applyAlignment="1">
      <alignment horizontal="center"/>
    </xf>
    <xf numFmtId="164" fontId="0" fillId="15" borderId="14" xfId="0" applyNumberFormat="1" applyFill="1" applyBorder="1" applyAlignment="1">
      <alignment horizontal="center"/>
    </xf>
    <xf numFmtId="164" fontId="0" fillId="15" borderId="18" xfId="0" applyNumberFormat="1" applyFill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 wrapText="1"/>
    </xf>
    <xf numFmtId="1" fontId="22" fillId="14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15" fillId="18" borderId="1" xfId="0" applyFont="1" applyFill="1" applyBorder="1" applyAlignment="1">
      <alignment horizontal="center" vertical="center"/>
    </xf>
    <xf numFmtId="0" fontId="15" fillId="20" borderId="1" xfId="0" applyFont="1" applyFill="1" applyBorder="1" applyAlignment="1">
      <alignment horizontal="center" vertical="center"/>
    </xf>
    <xf numFmtId="0" fontId="15" fillId="21" borderId="1" xfId="0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21" fontId="0" fillId="10" borderId="7" xfId="0" applyNumberFormat="1" applyFill="1" applyBorder="1" applyAlignment="1">
      <alignment horizontal="center" vertical="center"/>
    </xf>
    <xf numFmtId="0" fontId="0" fillId="10" borderId="7" xfId="0" applyFill="1" applyBorder="1" applyAlignment="1">
      <alignment horizontal="center"/>
    </xf>
    <xf numFmtId="1" fontId="0" fillId="10" borderId="7" xfId="0" applyNumberFormat="1" applyFill="1" applyBorder="1" applyAlignment="1">
      <alignment horizontal="center"/>
    </xf>
    <xf numFmtId="1" fontId="0" fillId="0" borderId="7" xfId="0" applyNumberFormat="1" applyBorder="1" applyAlignment="1">
      <alignment horizontal="center" vertical="center"/>
    </xf>
    <xf numFmtId="1" fontId="3" fillId="3" borderId="7" xfId="0" applyNumberFormat="1" applyFont="1" applyFill="1" applyBorder="1" applyAlignment="1">
      <alignment horizontal="center" vertical="center"/>
    </xf>
    <xf numFmtId="164" fontId="0" fillId="15" borderId="26" xfId="0" applyNumberFormat="1" applyFill="1" applyBorder="1" applyAlignment="1">
      <alignment horizontal="center"/>
    </xf>
    <xf numFmtId="1" fontId="3" fillId="3" borderId="10" xfId="0" applyNumberFormat="1" applyFont="1" applyFill="1" applyBorder="1" applyAlignment="1">
      <alignment horizontal="center" vertical="center"/>
    </xf>
    <xf numFmtId="14" fontId="0" fillId="0" borderId="9" xfId="0" applyNumberFormat="1" applyBorder="1" applyAlignment="1">
      <alignment horizontal="left" vertical="center"/>
    </xf>
    <xf numFmtId="0" fontId="20" fillId="0" borderId="10" xfId="0" applyFont="1" applyBorder="1" applyAlignment="1">
      <alignment horizontal="center" wrapText="1"/>
    </xf>
    <xf numFmtId="21" fontId="0" fillId="0" borderId="10" xfId="0" applyNumberFormat="1" applyBorder="1" applyAlignment="1">
      <alignment horizontal="left" vertical="center"/>
    </xf>
    <xf numFmtId="1" fontId="19" fillId="17" borderId="10" xfId="0" applyNumberFormat="1" applyFont="1" applyFill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4" fontId="0" fillId="15" borderId="27" xfId="0" applyNumberFormat="1" applyFill="1" applyBorder="1" applyAlignment="1">
      <alignment horizontal="center" vertical="center"/>
    </xf>
    <xf numFmtId="0" fontId="0" fillId="15" borderId="11" xfId="0" applyFill="1" applyBorder="1" applyAlignment="1">
      <alignment horizontal="center"/>
    </xf>
    <xf numFmtId="21" fontId="0" fillId="15" borderId="11" xfId="0" applyNumberFormat="1" applyFill="1" applyBorder="1" applyAlignment="1">
      <alignment horizontal="center"/>
    </xf>
    <xf numFmtId="21" fontId="0" fillId="15" borderId="1" xfId="0" applyNumberFormat="1" applyFill="1" applyBorder="1" applyAlignment="1">
      <alignment horizontal="center"/>
    </xf>
    <xf numFmtId="21" fontId="0" fillId="10" borderId="17" xfId="0" applyNumberForma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" fontId="24" fillId="0" borderId="1" xfId="0" applyNumberFormat="1" applyFont="1" applyBorder="1" applyAlignment="1">
      <alignment horizontal="center" vertical="top"/>
    </xf>
    <xf numFmtId="0" fontId="15" fillId="13" borderId="1" xfId="0" applyFont="1" applyFill="1" applyBorder="1" applyAlignment="1">
      <alignment horizontal="center" vertical="center"/>
    </xf>
    <xf numFmtId="1" fontId="22" fillId="13" borderId="1" xfId="0" applyNumberFormat="1" applyFont="1" applyFill="1" applyBorder="1" applyAlignment="1">
      <alignment horizontal="center" vertical="center" wrapText="1"/>
    </xf>
    <xf numFmtId="0" fontId="15" fillId="2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/>
    </xf>
    <xf numFmtId="21" fontId="0" fillId="0" borderId="0" xfId="0" applyNumberFormat="1"/>
    <xf numFmtId="1" fontId="0" fillId="23" borderId="17" xfId="0" applyNumberFormat="1" applyFill="1" applyBorder="1" applyAlignment="1">
      <alignment horizontal="center"/>
    </xf>
    <xf numFmtId="0" fontId="0" fillId="0" borderId="0" xfId="0" applyAlignment="1">
      <alignment horizontal="center" vertical="top"/>
    </xf>
    <xf numFmtId="1" fontId="0" fillId="0" borderId="16" xfId="0" applyNumberFormat="1" applyBorder="1" applyAlignment="1">
      <alignment horizontal="center" vertical="center"/>
    </xf>
    <xf numFmtId="14" fontId="0" fillId="15" borderId="19" xfId="0" applyNumberFormat="1" applyFill="1" applyBorder="1" applyAlignment="1">
      <alignment horizontal="left" vertical="center"/>
    </xf>
    <xf numFmtId="21" fontId="0" fillId="15" borderId="20" xfId="0" applyNumberFormat="1" applyFill="1" applyBorder="1" applyAlignment="1">
      <alignment horizontal="left" vertical="center"/>
    </xf>
    <xf numFmtId="165" fontId="10" fillId="9" borderId="1" xfId="0" applyNumberFormat="1" applyFont="1" applyFill="1" applyBorder="1" applyAlignment="1">
      <alignment horizontal="center" vertical="center" wrapText="1"/>
    </xf>
    <xf numFmtId="1" fontId="0" fillId="10" borderId="17" xfId="0" applyNumberFormat="1" applyFill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21" fontId="0" fillId="0" borderId="29" xfId="0" applyNumberFormat="1" applyBorder="1"/>
    <xf numFmtId="1" fontId="0" fillId="0" borderId="10" xfId="0" applyNumberFormat="1" applyFill="1" applyBorder="1" applyAlignment="1">
      <alignment horizontal="center"/>
    </xf>
    <xf numFmtId="21" fontId="0" fillId="0" borderId="0" xfId="0" applyNumberFormat="1" applyBorder="1"/>
    <xf numFmtId="21" fontId="0" fillId="0" borderId="30" xfId="0" applyNumberFormat="1" applyBorder="1"/>
    <xf numFmtId="0" fontId="0" fillId="0" borderId="17" xfId="0" applyFill="1" applyBorder="1" applyAlignment="1">
      <alignment horizontal="center"/>
    </xf>
    <xf numFmtId="0" fontId="0" fillId="0" borderId="17" xfId="0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/>
    </xf>
    <xf numFmtId="0" fontId="0" fillId="15" borderId="10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14" fontId="0" fillId="15" borderId="9" xfId="0" applyNumberFormat="1" applyFill="1" applyBorder="1" applyAlignment="1">
      <alignment horizontal="left" vertical="center"/>
    </xf>
    <xf numFmtId="0" fontId="20" fillId="15" borderId="10" xfId="0" applyFont="1" applyFill="1" applyBorder="1" applyAlignment="1">
      <alignment horizontal="center" vertical="center" wrapText="1"/>
    </xf>
    <xf numFmtId="164" fontId="0" fillId="15" borderId="10" xfId="0" applyNumberFormat="1" applyFill="1" applyBorder="1" applyAlignment="1">
      <alignment horizontal="center" vertical="center"/>
    </xf>
    <xf numFmtId="21" fontId="0" fillId="15" borderId="10" xfId="0" applyNumberFormat="1" applyFill="1" applyBorder="1" applyAlignment="1">
      <alignment horizontal="left" vertical="center"/>
    </xf>
    <xf numFmtId="1" fontId="0" fillId="15" borderId="10" xfId="0" applyNumberFormat="1" applyFill="1" applyBorder="1" applyAlignment="1">
      <alignment horizontal="center" vertical="center"/>
    </xf>
    <xf numFmtId="0" fontId="0" fillId="15" borderId="29" xfId="0" applyFill="1" applyBorder="1" applyAlignment="1">
      <alignment horizontal="center"/>
    </xf>
    <xf numFmtId="0" fontId="0" fillId="15" borderId="17" xfId="0" applyFill="1" applyBorder="1" applyAlignment="1">
      <alignment horizontal="center" vertical="center"/>
    </xf>
    <xf numFmtId="0" fontId="0" fillId="15" borderId="17" xfId="0" applyFill="1" applyBorder="1" applyAlignment="1">
      <alignment horizontal="center"/>
    </xf>
    <xf numFmtId="21" fontId="0" fillId="15" borderId="17" xfId="0" applyNumberFormat="1" applyFill="1" applyBorder="1" applyAlignment="1">
      <alignment horizontal="center"/>
    </xf>
    <xf numFmtId="0" fontId="0" fillId="15" borderId="11" xfId="0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19" fillId="17" borderId="8" xfId="0" applyNumberFormat="1" applyFont="1" applyFill="1" applyBorder="1" applyAlignment="1">
      <alignment horizontal="center" vertical="center"/>
    </xf>
    <xf numFmtId="164" fontId="0" fillId="15" borderId="31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/>
    </xf>
    <xf numFmtId="1" fontId="3" fillId="3" borderId="8" xfId="0" applyNumberFormat="1" applyFont="1" applyFill="1" applyBorder="1" applyAlignment="1">
      <alignment horizontal="center" vertical="center"/>
    </xf>
    <xf numFmtId="21" fontId="0" fillId="15" borderId="17" xfId="0" applyNumberFormat="1" applyFill="1" applyBorder="1" applyAlignment="1">
      <alignment horizontal="center" vertical="center"/>
    </xf>
    <xf numFmtId="0" fontId="0" fillId="15" borderId="32" xfId="0" applyFill="1" applyBorder="1" applyAlignment="1">
      <alignment horizontal="center" vertical="center"/>
    </xf>
    <xf numFmtId="164" fontId="0" fillId="15" borderId="12" xfId="0" applyNumberFormat="1" applyFill="1" applyBorder="1" applyAlignment="1">
      <alignment horizontal="center" vertical="center"/>
    </xf>
    <xf numFmtId="164" fontId="0" fillId="15" borderId="18" xfId="0" applyNumberForma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21" fontId="0" fillId="13" borderId="11" xfId="0" applyNumberFormat="1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21" fontId="0" fillId="13" borderId="1" xfId="0" applyNumberFormat="1" applyFill="1" applyBorder="1" applyAlignment="1">
      <alignment horizontal="center"/>
    </xf>
    <xf numFmtId="0" fontId="0" fillId="13" borderId="7" xfId="0" applyFill="1" applyBorder="1" applyAlignment="1">
      <alignment horizontal="center" vertical="center"/>
    </xf>
    <xf numFmtId="0" fontId="0" fillId="13" borderId="7" xfId="0" applyFill="1" applyBorder="1" applyAlignment="1">
      <alignment horizontal="center"/>
    </xf>
    <xf numFmtId="21" fontId="0" fillId="13" borderId="7" xfId="0" applyNumberFormat="1" applyFill="1" applyBorder="1" applyAlignment="1">
      <alignment horizontal="center"/>
    </xf>
    <xf numFmtId="0" fontId="0" fillId="15" borderId="1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/>
    </xf>
    <xf numFmtId="1" fontId="19" fillId="17" borderId="7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" fontId="0" fillId="23" borderId="11" xfId="0" applyNumberFormat="1" applyFill="1" applyBorder="1" applyAlignment="1">
      <alignment horizontal="center"/>
    </xf>
    <xf numFmtId="0" fontId="0" fillId="15" borderId="8" xfId="0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/>
    </xf>
    <xf numFmtId="1" fontId="19" fillId="17" borderId="2" xfId="0" applyNumberFormat="1" applyFont="1" applyFill="1" applyBorder="1" applyAlignment="1">
      <alignment horizontal="center" vertical="center"/>
    </xf>
    <xf numFmtId="1" fontId="3" fillId="3" borderId="34" xfId="0" applyNumberFormat="1" applyFont="1" applyFill="1" applyBorder="1" applyAlignment="1">
      <alignment horizontal="center" vertical="center"/>
    </xf>
    <xf numFmtId="1" fontId="3" fillId="3" borderId="35" xfId="0" applyNumberFormat="1" applyFont="1" applyFill="1" applyBorder="1" applyAlignment="1">
      <alignment horizontal="center" vertical="center"/>
    </xf>
    <xf numFmtId="1" fontId="3" fillId="3" borderId="36" xfId="0" applyNumberFormat="1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 wrapText="1"/>
    </xf>
    <xf numFmtId="21" fontId="0" fillId="0" borderId="7" xfId="0" applyNumberFormat="1" applyFill="1" applyBorder="1" applyAlignment="1">
      <alignment horizontal="center"/>
    </xf>
    <xf numFmtId="21" fontId="0" fillId="15" borderId="8" xfId="0" applyNumberFormat="1" applyFill="1" applyBorder="1" applyAlignment="1">
      <alignment horizontal="center"/>
    </xf>
    <xf numFmtId="1" fontId="0" fillId="15" borderId="8" xfId="0" applyNumberFormat="1" applyFill="1" applyBorder="1" applyAlignment="1">
      <alignment horizontal="center"/>
    </xf>
    <xf numFmtId="14" fontId="0" fillId="0" borderId="19" xfId="0" applyNumberFormat="1" applyBorder="1" applyAlignment="1">
      <alignment horizontal="left" vertical="center"/>
    </xf>
    <xf numFmtId="0" fontId="20" fillId="0" borderId="20" xfId="0" applyFon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21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164" fontId="0" fillId="15" borderId="33" xfId="0" applyNumberFormat="1" applyFill="1" applyBorder="1" applyAlignment="1">
      <alignment horizontal="center"/>
    </xf>
    <xf numFmtId="1" fontId="0" fillId="15" borderId="17" xfId="0" applyNumberFormat="1" applyFill="1" applyBorder="1" applyAlignment="1">
      <alignment horizontal="center"/>
    </xf>
    <xf numFmtId="0" fontId="0" fillId="24" borderId="1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5" borderId="0" xfId="0" applyFill="1" applyAlignment="1">
      <alignment horizontal="center"/>
    </xf>
    <xf numFmtId="0" fontId="0" fillId="25" borderId="8" xfId="0" applyFill="1" applyBorder="1" applyAlignment="1">
      <alignment horizontal="center"/>
    </xf>
    <xf numFmtId="0" fontId="0" fillId="25" borderId="1" xfId="0" applyFill="1" applyBorder="1" applyAlignment="1">
      <alignment horizontal="center" vertical="center"/>
    </xf>
    <xf numFmtId="0" fontId="0" fillId="25" borderId="1" xfId="0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21" fontId="0" fillId="24" borderId="1" xfId="0" applyNumberFormat="1" applyFill="1" applyBorder="1"/>
    <xf numFmtId="21" fontId="0" fillId="25" borderId="1" xfId="0" applyNumberFormat="1" applyFill="1" applyBorder="1"/>
    <xf numFmtId="21" fontId="0" fillId="9" borderId="1" xfId="0" applyNumberFormat="1" applyFill="1" applyBorder="1" applyAlignment="1">
      <alignment horizontal="center"/>
    </xf>
    <xf numFmtId="21" fontId="0" fillId="9" borderId="1" xfId="0" applyNumberFormat="1" applyFill="1" applyBorder="1" applyAlignment="1">
      <alignment horizontal="left"/>
    </xf>
    <xf numFmtId="0" fontId="0" fillId="15" borderId="11" xfId="0" applyFill="1" applyBorder="1" applyAlignment="1">
      <alignment horizontal="center" vertical="center"/>
    </xf>
    <xf numFmtId="14" fontId="0" fillId="26" borderId="19" xfId="0" applyNumberFormat="1" applyFill="1" applyBorder="1" applyAlignment="1">
      <alignment horizontal="left" vertical="center"/>
    </xf>
    <xf numFmtId="0" fontId="20" fillId="26" borderId="20" xfId="0" applyFont="1" applyFill="1" applyBorder="1" applyAlignment="1">
      <alignment horizontal="center" vertical="center" wrapText="1"/>
    </xf>
    <xf numFmtId="164" fontId="0" fillId="26" borderId="20" xfId="0" applyNumberFormat="1" applyFill="1" applyBorder="1" applyAlignment="1">
      <alignment horizontal="center" vertical="center"/>
    </xf>
    <xf numFmtId="0" fontId="0" fillId="26" borderId="38" xfId="0" applyFill="1" applyBorder="1" applyAlignment="1">
      <alignment horizontal="center" vertical="center"/>
    </xf>
    <xf numFmtId="0" fontId="0" fillId="26" borderId="37" xfId="0" applyFill="1" applyBorder="1" applyAlignment="1">
      <alignment horizontal="center" vertical="center"/>
    </xf>
    <xf numFmtId="0" fontId="0" fillId="26" borderId="39" xfId="0" applyFill="1" applyBorder="1" applyAlignment="1">
      <alignment horizontal="center" vertical="center"/>
    </xf>
    <xf numFmtId="21" fontId="0" fillId="26" borderId="20" xfId="0" applyNumberFormat="1" applyFill="1" applyBorder="1" applyAlignment="1">
      <alignment horizontal="left" vertical="center"/>
    </xf>
    <xf numFmtId="0" fontId="0" fillId="26" borderId="20" xfId="0" applyFill="1" applyBorder="1" applyAlignment="1">
      <alignment horizontal="center" vertical="center"/>
    </xf>
    <xf numFmtId="14" fontId="0" fillId="13" borderId="19" xfId="0" applyNumberFormat="1" applyFill="1" applyBorder="1" applyAlignment="1">
      <alignment horizontal="left" vertical="center"/>
    </xf>
    <xf numFmtId="0" fontId="20" fillId="13" borderId="20" xfId="0" applyFont="1" applyFill="1" applyBorder="1" applyAlignment="1">
      <alignment horizontal="center" vertical="center" wrapText="1"/>
    </xf>
    <xf numFmtId="164" fontId="0" fillId="13" borderId="20" xfId="0" applyNumberFormat="1" applyFill="1" applyBorder="1" applyAlignment="1">
      <alignment horizontal="center" vertical="center"/>
    </xf>
    <xf numFmtId="0" fontId="0" fillId="13" borderId="38" xfId="0" applyFill="1" applyBorder="1" applyAlignment="1">
      <alignment horizontal="center" vertical="center"/>
    </xf>
    <xf numFmtId="0" fontId="0" fillId="13" borderId="37" xfId="0" applyFill="1" applyBorder="1" applyAlignment="1">
      <alignment horizontal="center" vertical="center"/>
    </xf>
    <xf numFmtId="0" fontId="0" fillId="13" borderId="39" xfId="0" applyFill="1" applyBorder="1" applyAlignment="1">
      <alignment horizontal="center" vertical="center"/>
    </xf>
    <xf numFmtId="21" fontId="0" fillId="13" borderId="20" xfId="0" applyNumberFormat="1" applyFill="1" applyBorder="1" applyAlignment="1">
      <alignment horizontal="left" vertical="center"/>
    </xf>
    <xf numFmtId="0" fontId="0" fillId="13" borderId="20" xfId="0" applyFill="1" applyBorder="1" applyAlignment="1">
      <alignment horizontal="center" vertical="center"/>
    </xf>
    <xf numFmtId="14" fontId="15" fillId="11" borderId="1" xfId="0" applyNumberFormat="1" applyFont="1" applyFill="1" applyBorder="1" applyAlignment="1">
      <alignment horizontal="center" vertical="center" wrapText="1"/>
    </xf>
    <xf numFmtId="21" fontId="0" fillId="0" borderId="11" xfId="0" applyNumberFormat="1" applyFill="1" applyBorder="1" applyAlignment="1">
      <alignment horizontal="center"/>
    </xf>
    <xf numFmtId="21" fontId="0" fillId="0" borderId="1" xfId="0" applyNumberFormat="1" applyFill="1" applyBorder="1" applyAlignment="1">
      <alignment horizontal="center"/>
    </xf>
    <xf numFmtId="1" fontId="3" fillId="3" borderId="40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4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10" borderId="3" xfId="0" applyFont="1" applyFill="1" applyBorder="1" applyAlignment="1">
      <alignment horizontal="center" vertical="center"/>
    </xf>
    <xf numFmtId="0" fontId="0" fillId="10" borderId="3" xfId="0" applyFont="1" applyFill="1" applyBorder="1" applyAlignment="1">
      <alignment horizontal="center"/>
    </xf>
    <xf numFmtId="0" fontId="0" fillId="10" borderId="5" xfId="0" applyFont="1" applyFill="1" applyBorder="1" applyAlignment="1">
      <alignment horizontal="center"/>
    </xf>
    <xf numFmtId="14" fontId="0" fillId="15" borderId="9" xfId="0" applyNumberFormat="1" applyFill="1" applyBorder="1" applyAlignment="1">
      <alignment horizontal="center" vertical="center"/>
    </xf>
    <xf numFmtId="0" fontId="0" fillId="15" borderId="15" xfId="0" applyFill="1" applyBorder="1" applyAlignment="1">
      <alignment horizontal="center" vertical="center"/>
    </xf>
    <xf numFmtId="0" fontId="20" fillId="15" borderId="10" xfId="0" applyFont="1" applyFill="1" applyBorder="1" applyAlignment="1">
      <alignment horizontal="center" vertical="center" wrapText="1"/>
    </xf>
    <xf numFmtId="0" fontId="0" fillId="15" borderId="16" xfId="0" applyFill="1" applyBorder="1" applyAlignment="1">
      <alignment horizontal="center" vertical="center" wrapText="1"/>
    </xf>
    <xf numFmtId="164" fontId="0" fillId="15" borderId="10" xfId="0" applyNumberFormat="1" applyFill="1" applyBorder="1" applyAlignment="1">
      <alignment horizontal="center" vertical="center"/>
    </xf>
    <xf numFmtId="164" fontId="0" fillId="15" borderId="16" xfId="0" applyNumberFormat="1" applyFill="1" applyBorder="1" applyAlignment="1">
      <alignment horizontal="center" vertical="center"/>
    </xf>
    <xf numFmtId="1" fontId="0" fillId="15" borderId="10" xfId="0" applyNumberFormat="1" applyFill="1" applyBorder="1" applyAlignment="1">
      <alignment horizontal="center" vertical="center"/>
    </xf>
    <xf numFmtId="1" fontId="0" fillId="15" borderId="16" xfId="0" applyNumberFormat="1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0" fillId="15" borderId="16" xfId="0" applyFill="1" applyBorder="1" applyAlignment="1">
      <alignment horizontal="center" vertical="center"/>
    </xf>
    <xf numFmtId="14" fontId="0" fillId="15" borderId="22" xfId="0" applyNumberFormat="1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0" fillId="15" borderId="25" xfId="0" applyFill="1" applyBorder="1" applyAlignment="1">
      <alignment horizontal="center" vertical="center"/>
    </xf>
    <xf numFmtId="0" fontId="0" fillId="15" borderId="24" xfId="0" applyFill="1" applyBorder="1" applyAlignment="1">
      <alignment horizontal="center" vertical="center"/>
    </xf>
    <xf numFmtId="0" fontId="20" fillId="15" borderId="11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0" fillId="15" borderId="17" xfId="0" applyFill="1" applyBorder="1" applyAlignment="1">
      <alignment horizontal="center" vertical="center" wrapText="1"/>
    </xf>
    <xf numFmtId="164" fontId="0" fillId="15" borderId="11" xfId="0" applyNumberFormat="1" applyFill="1" applyBorder="1" applyAlignment="1">
      <alignment horizontal="center" vertical="center"/>
    </xf>
    <xf numFmtId="0" fontId="0" fillId="15" borderId="1" xfId="0" applyFill="1" applyBorder="1" applyAlignment="1"/>
    <xf numFmtId="0" fontId="0" fillId="15" borderId="7" xfId="0" applyFill="1" applyBorder="1" applyAlignment="1"/>
    <xf numFmtId="0" fontId="0" fillId="15" borderId="17" xfId="0" applyFill="1" applyBorder="1" applyAlignment="1"/>
    <xf numFmtId="1" fontId="0" fillId="15" borderId="11" xfId="0" applyNumberFormat="1" applyFill="1" applyBorder="1" applyAlignment="1">
      <alignment horizontal="center" vertical="center"/>
    </xf>
    <xf numFmtId="1" fontId="0" fillId="15" borderId="1" xfId="0" applyNumberFormat="1" applyFill="1" applyBorder="1" applyAlignment="1"/>
    <xf numFmtId="1" fontId="0" fillId="15" borderId="7" xfId="0" applyNumberFormat="1" applyFill="1" applyBorder="1" applyAlignment="1"/>
    <xf numFmtId="1" fontId="0" fillId="15" borderId="17" xfId="0" applyNumberFormat="1" applyFill="1" applyBorder="1" applyAlignment="1"/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0" fillId="0" borderId="28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164" fontId="0" fillId="0" borderId="8" xfId="0" applyNumberFormat="1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17" xfId="0" applyFill="1" applyBorder="1" applyAlignment="1"/>
    <xf numFmtId="1" fontId="0" fillId="0" borderId="8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/>
    <xf numFmtId="1" fontId="0" fillId="0" borderId="17" xfId="0" applyNumberFormat="1" applyFill="1" applyBorder="1" applyAlignment="1"/>
    <xf numFmtId="0" fontId="0" fillId="15" borderId="13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 wrapText="1"/>
    </xf>
    <xf numFmtId="0" fontId="0" fillId="15" borderId="2" xfId="0" applyFill="1" applyBorder="1" applyAlignment="1"/>
    <xf numFmtId="0" fontId="0" fillId="15" borderId="16" xfId="0" applyFill="1" applyBorder="1" applyAlignment="1"/>
    <xf numFmtId="0" fontId="0" fillId="15" borderId="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4" fontId="0" fillId="0" borderId="9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/>
    </xf>
    <xf numFmtId="0" fontId="0" fillId="0" borderId="2" xfId="0" applyBorder="1" applyAlignment="1"/>
    <xf numFmtId="0" fontId="0" fillId="0" borderId="8" xfId="0" applyBorder="1" applyAlignment="1"/>
    <xf numFmtId="1" fontId="0" fillId="0" borderId="10" xfId="0" applyNumberFormat="1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14" fontId="0" fillId="0" borderId="22" xfId="0" applyNumberForma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4" fontId="0" fillId="0" borderId="11" xfId="0" applyNumberFormat="1" applyFill="1" applyBorder="1" applyAlignment="1">
      <alignment horizontal="center" vertical="center"/>
    </xf>
    <xf numFmtId="0" fontId="0" fillId="0" borderId="7" xfId="0" applyFill="1" applyBorder="1" applyAlignment="1"/>
    <xf numFmtId="1" fontId="0" fillId="0" borderId="1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/>
    <xf numFmtId="0" fontId="0" fillId="0" borderId="1" xfId="0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0" fillId="0" borderId="0" xfId="0" applyAlignment="1"/>
    <xf numFmtId="0" fontId="5" fillId="2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15" borderId="23" xfId="0" applyFill="1" applyBorder="1" applyAlignment="1"/>
    <xf numFmtId="0" fontId="0" fillId="15" borderId="25" xfId="0" applyFill="1" applyBorder="1" applyAlignment="1"/>
    <xf numFmtId="14" fontId="20" fillId="15" borderId="11" xfId="0" applyNumberFormat="1" applyFont="1" applyFill="1" applyBorder="1" applyAlignment="1">
      <alignment horizontal="center" vertical="center" wrapText="1"/>
    </xf>
    <xf numFmtId="0" fontId="20" fillId="15" borderId="1" xfId="0" applyFont="1" applyFill="1" applyBorder="1" applyAlignment="1">
      <alignment horizontal="center" vertical="center" wrapText="1"/>
    </xf>
    <xf numFmtId="0" fontId="21" fillId="15" borderId="1" xfId="0" applyFont="1" applyFill="1" applyBorder="1" applyAlignment="1"/>
    <xf numFmtId="0" fontId="21" fillId="15" borderId="7" xfId="0" applyFont="1" applyFill="1" applyBorder="1" applyAlignment="1"/>
    <xf numFmtId="1" fontId="0" fillId="13" borderId="10" xfId="0" applyNumberFormat="1" applyFill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3" borderId="16" xfId="0" applyFill="1" applyBorder="1" applyAlignment="1">
      <alignment horizontal="center" vertical="center"/>
    </xf>
    <xf numFmtId="14" fontId="0" fillId="13" borderId="9" xfId="0" applyNumberFormat="1" applyFill="1" applyBorder="1" applyAlignment="1">
      <alignment horizontal="center" vertical="center"/>
    </xf>
    <xf numFmtId="0" fontId="20" fillId="13" borderId="10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64" fontId="0" fillId="13" borderId="10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/>
    <xf numFmtId="0" fontId="0" fillId="13" borderId="13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 wrapText="1"/>
    </xf>
    <xf numFmtId="0" fontId="0" fillId="13" borderId="2" xfId="0" applyFill="1" applyBorder="1" applyAlignment="1"/>
    <xf numFmtId="0" fontId="0" fillId="13" borderId="2" xfId="0" applyFill="1" applyBorder="1" applyAlignment="1">
      <alignment horizontal="center" vertical="center"/>
    </xf>
    <xf numFmtId="14" fontId="0" fillId="15" borderId="28" xfId="0" applyNumberFormat="1" applyFill="1" applyBorder="1" applyAlignment="1">
      <alignment horizontal="center" vertical="center"/>
    </xf>
    <xf numFmtId="0" fontId="20" fillId="15" borderId="8" xfId="0" applyFont="1" applyFill="1" applyBorder="1" applyAlignment="1">
      <alignment horizontal="center" vertical="center" wrapText="1"/>
    </xf>
    <xf numFmtId="164" fontId="0" fillId="15" borderId="8" xfId="0" applyNumberFormat="1" applyFill="1" applyBorder="1" applyAlignment="1">
      <alignment horizontal="center" vertical="center"/>
    </xf>
    <xf numFmtId="1" fontId="0" fillId="15" borderId="8" xfId="0" applyNumberFormat="1" applyFill="1" applyBorder="1" applyAlignment="1">
      <alignment horizontal="center" vertical="center"/>
    </xf>
    <xf numFmtId="1" fontId="0" fillId="15" borderId="2" xfId="0" applyNumberFormat="1" applyFill="1" applyBorder="1" applyAlignment="1"/>
    <xf numFmtId="0" fontId="0" fillId="0" borderId="1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/>
    <xf numFmtId="1" fontId="0" fillId="0" borderId="2" xfId="0" applyNumberFormat="1" applyFill="1" applyBorder="1" applyAlignment="1"/>
    <xf numFmtId="0" fontId="3" fillId="4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8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99CC"/>
      <color rgb="FFCC9900"/>
      <color rgb="FFFF6699"/>
      <color rgb="FFFFCCCC"/>
      <color rgb="FFCC99FF"/>
      <color rgb="FF9900CC"/>
      <color rgb="FFFF99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a2" displayName="Tabella2" ref="A1:E33" totalsRowShown="0" headerRowDxfId="88" dataDxfId="87">
  <autoFilter ref="A1:E33" xr:uid="{00000000-0009-0000-0100-000002000000}"/>
  <tableColumns count="5">
    <tableColumn id="1" xr3:uid="{00000000-0010-0000-0000-000001000000}" name="#" dataDxfId="86"/>
    <tableColumn id="2" xr3:uid="{00000000-0010-0000-0000-000002000000}" name="Atleta" dataDxfId="85"/>
    <tableColumn id="3" xr3:uid="{00000000-0010-0000-0000-000003000000}" name="Categoria" dataDxfId="84"/>
    <tableColumn id="4" xr3:uid="{00000000-0010-0000-0000-000004000000}" name="Anno di Nascita" dataDxfId="83"/>
    <tableColumn id="5" xr3:uid="{00000000-0010-0000-0000-000005000000}" name="Sesso" dataDxfId="8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 /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3"/>
  <sheetViews>
    <sheetView tabSelected="1" zoomScale="85" zoomScaleNormal="85" workbookViewId="0">
      <selection activeCell="B19" sqref="B19"/>
    </sheetView>
  </sheetViews>
  <sheetFormatPr defaultColWidth="9.14453125" defaultRowHeight="15" x14ac:dyDescent="0.2"/>
  <cols>
    <col min="1" max="1" width="4.9765625" style="3" bestFit="1" customWidth="1"/>
    <col min="2" max="2" width="29.19140625" style="3" customWidth="1"/>
    <col min="3" max="4" width="5.24609375" style="3" customWidth="1"/>
    <col min="5" max="5" width="9.28125" style="4" customWidth="1"/>
    <col min="6" max="6" width="6.9921875" style="3" customWidth="1"/>
    <col min="7" max="8" width="12.9140625" style="156" customWidth="1"/>
    <col min="9" max="20" width="11.703125" style="156" customWidth="1"/>
    <col min="21" max="26" width="11.1640625" style="156" customWidth="1"/>
    <col min="27" max="29" width="9.14453125" style="156"/>
    <col min="30" max="30" width="9.14453125" style="3"/>
    <col min="31" max="31" width="11.43359375" style="3" customWidth="1"/>
    <col min="32" max="32" width="9.81640625" style="3" customWidth="1"/>
    <col min="33" max="33" width="9.14453125" style="3"/>
    <col min="34" max="34" width="11.02734375" style="3" customWidth="1"/>
    <col min="35" max="35" width="8.7421875" style="17" bestFit="1" customWidth="1"/>
    <col min="36" max="16384" width="9.14453125" style="3"/>
  </cols>
  <sheetData>
    <row r="1" spans="1:35" ht="18" customHeight="1" x14ac:dyDescent="0.2">
      <c r="A1" s="272" t="s">
        <v>99</v>
      </c>
      <c r="B1" s="273"/>
      <c r="C1" s="273"/>
      <c r="D1" s="273"/>
      <c r="E1" s="273"/>
      <c r="F1" s="273"/>
      <c r="G1" s="36">
        <f>'Risultati gare'!A4</f>
        <v>45956</v>
      </c>
      <c r="H1" s="36">
        <f>'Risultati gare'!A8</f>
        <v>45949</v>
      </c>
      <c r="I1" s="36">
        <f>'Risultati gare'!A10</f>
        <v>45949</v>
      </c>
      <c r="J1" s="36">
        <f>'Risultati gare'!A11</f>
        <v>45942</v>
      </c>
      <c r="K1" s="36">
        <f>'Risultati gare'!A12</f>
        <v>45942</v>
      </c>
      <c r="L1" s="36">
        <f>'Risultati gare'!A22</f>
        <v>45942</v>
      </c>
      <c r="M1" s="36">
        <f>'Risultati gare'!A30</f>
        <v>45934</v>
      </c>
      <c r="N1" s="36">
        <f>'Risultati gare'!A31</f>
        <v>45928</v>
      </c>
      <c r="O1" s="36">
        <f>'Risultati gare'!A38</f>
        <v>45928</v>
      </c>
      <c r="P1" s="36">
        <f>'Risultati gare'!A39</f>
        <v>45927</v>
      </c>
      <c r="Q1" s="36">
        <f>'Risultati gare'!A48</f>
        <v>45914</v>
      </c>
      <c r="R1" s="36">
        <f>'Risultati gare'!A54</f>
        <v>45914</v>
      </c>
      <c r="S1" s="36">
        <f>'Risultati gare'!A55</f>
        <v>45907</v>
      </c>
      <c r="T1" s="36">
        <f>'Risultati gare'!A58</f>
        <v>45900</v>
      </c>
      <c r="U1" s="36">
        <f>'Risultati gare'!A60</f>
        <v>45858</v>
      </c>
      <c r="V1" s="36">
        <f>'Risultati gare'!A68</f>
        <v>45850</v>
      </c>
      <c r="W1" s="36">
        <f>'Risultati gare'!A72</f>
        <v>45830</v>
      </c>
      <c r="X1" s="36">
        <f>'Risultati gare'!A74</f>
        <v>45822</v>
      </c>
      <c r="Y1" s="36">
        <f>'Risultati gare'!A75</f>
        <v>45815</v>
      </c>
      <c r="Z1" s="36">
        <f>'Risultati gare'!A83</f>
        <v>45810</v>
      </c>
      <c r="AA1" s="36">
        <f>'Risultati gare'!A84</f>
        <v>45802</v>
      </c>
      <c r="AB1" s="36">
        <f>'Risultati gare'!A93</f>
        <v>45795</v>
      </c>
      <c r="AC1" s="36">
        <f>'Risultati gare'!A94</f>
        <v>45788</v>
      </c>
      <c r="AD1" s="36">
        <f>'Risultati gare'!A106</f>
        <v>45774</v>
      </c>
      <c r="AE1" s="36">
        <f>'Risultati gare'!A114</f>
        <v>45772</v>
      </c>
      <c r="AF1" s="36">
        <f>'Risultati gare'!A115</f>
        <v>45752</v>
      </c>
      <c r="AG1" s="36">
        <f>'Risultati gare'!A125</f>
        <v>45746</v>
      </c>
      <c r="AH1" s="36">
        <f>'Risultati gare'!A127</f>
        <v>45739</v>
      </c>
      <c r="AI1" s="36">
        <f>'Risultati gare'!A128</f>
        <v>45711</v>
      </c>
    </row>
    <row r="2" spans="1:35" s="20" customFormat="1" ht="56.25" customHeight="1" x14ac:dyDescent="0.15">
      <c r="A2" s="37" t="s">
        <v>29</v>
      </c>
      <c r="B2" s="37" t="s">
        <v>32</v>
      </c>
      <c r="C2" s="37" t="s">
        <v>31</v>
      </c>
      <c r="D2" s="37" t="s">
        <v>101</v>
      </c>
      <c r="E2" s="38" t="s">
        <v>17</v>
      </c>
      <c r="F2" s="37" t="s">
        <v>33</v>
      </c>
      <c r="G2" s="266" t="str">
        <f>'Risultati gare'!B4</f>
        <v>Triathlon Olimpico di Sabaudia (Duathlon)</v>
      </c>
      <c r="H2" s="266" t="str">
        <f>'Risultati gare'!B8</f>
        <v>CI Triathlon Super Lungo - Lake Varano Tri</v>
      </c>
      <c r="I2" s="39" t="str">
        <f>'Risultati gare'!B10</f>
        <v>Triathlon Medio - Lake Varano Tri</v>
      </c>
      <c r="J2" s="39" t="str">
        <f>'Risultati gare'!B11</f>
        <v>Triathlon Sprint di Savona</v>
      </c>
      <c r="K2" s="39" t="str">
        <f>'Risultati gare'!B12</f>
        <v>Triathlon Olimpico Ostia - Staffetta</v>
      </c>
      <c r="L2" s="39" t="str">
        <f>'Risultati gare'!B22</f>
        <v>Triathlon Olimpico Ostia</v>
      </c>
      <c r="M2" s="39" t="str">
        <f>'Risultati gare'!B30</f>
        <v>Peschiera TRI - Medio</v>
      </c>
      <c r="N2" s="39" t="str">
        <f>'Risultati gare'!B31</f>
        <v>CI Triathlon Sprint Coppa Crono</v>
      </c>
      <c r="O2" s="39" t="str">
        <f>'Risultati gare'!B38</f>
        <v>Elbaman 70.3</v>
      </c>
      <c r="P2" s="39" t="str">
        <f>'Risultati gare'!B39</f>
        <v>CI Triathlon Sprint</v>
      </c>
      <c r="Q2" s="39" t="str">
        <f>'Risultati gare'!B48</f>
        <v>Triathlon Sprint della Tuscia</v>
      </c>
      <c r="R2" s="39" t="str">
        <f>'Risultati gare'!B54</f>
        <v>Baia Domizia Tri Sprint</v>
      </c>
      <c r="S2" s="39" t="str">
        <f>'Risultati gare'!B55</f>
        <v>CI Triathlon Olimpico Alba Adriatica</v>
      </c>
      <c r="T2" s="39" t="str">
        <f>'Risultati gare'!B58</f>
        <v>AS75 Cesenatico</v>
      </c>
      <c r="U2" s="39" t="str">
        <f>'Risultati gare'!B60</f>
        <v>Bracciano Triathlon Sprint</v>
      </c>
      <c r="V2" s="39" t="str">
        <f>'Risultati gare'!B68</f>
        <v>Triathlon Olimpico di Suviana</v>
      </c>
      <c r="W2" s="39" t="str">
        <f>'Risultati gare'!B72</f>
        <v>Triathlon Olimpico Gold Vieste</v>
      </c>
      <c r="X2" s="39" t="str">
        <f>'Risultati gare'!B74</f>
        <v>Triathlon Olimpico di Bardolino</v>
      </c>
      <c r="Y2" s="39" t="str">
        <f>'Risultati gare'!B75</f>
        <v>Triathlon Olimpico Lago di Vico</v>
      </c>
      <c r="Z2" s="39" t="str">
        <f>'Risultati gare'!B83</f>
        <v>C.I. Triathlon Medio - Barberino di Mugello</v>
      </c>
      <c r="AA2" s="39" t="str">
        <f>'Risultati gare'!B84</f>
        <v>Ostia - Aquathlon Sprint</v>
      </c>
      <c r="AB2" s="39" t="str">
        <f>'Risultati gare'!B93</f>
        <v>Triathlon Olimpico Terre di Maremma</v>
      </c>
      <c r="AC2" s="39" t="str">
        <f>'Risultati gare'!B94</f>
        <v>Latina - Triathlon Sprint</v>
      </c>
      <c r="AD2" s="39" t="str">
        <f>'Risultati gare'!B106</f>
        <v>Sabaudia - Triathlon Sprint</v>
      </c>
      <c r="AE2" s="39" t="str">
        <f>'Risultati gare'!B114</f>
        <v>Triathlon Olimpico GOLD di Cupra Marittima</v>
      </c>
      <c r="AF2" s="39" t="str">
        <f>'Risultati gare'!B115</f>
        <v>Imola- CI
Duathlon Sprint</v>
      </c>
      <c r="AG2" s="39" t="str">
        <f>'Risultati gare'!B125</f>
        <v>Foligno - Duathlon Sprint</v>
      </c>
      <c r="AH2" s="39" t="str">
        <f>'Risultati gare'!B127</f>
        <v>Pontoglio - C.I. Duathlon Classico</v>
      </c>
      <c r="AI2" s="39" t="str">
        <f>'Risultati gare'!B128</f>
        <v>Sabaudia Duathlon Carnevale</v>
      </c>
    </row>
    <row r="3" spans="1:35" s="110" customFormat="1" ht="12" x14ac:dyDescent="0.15">
      <c r="A3" s="115" t="s">
        <v>103</v>
      </c>
      <c r="B3" s="115" t="s">
        <v>5</v>
      </c>
      <c r="C3" s="104" t="str">
        <f>'Anagrafica Atleti'!C11</f>
        <v>M2</v>
      </c>
      <c r="D3" s="115" t="s">
        <v>103</v>
      </c>
      <c r="E3" s="106">
        <f>SUM(H3:AP3)</f>
        <v>5393.4601659548607</v>
      </c>
      <c r="F3" s="107">
        <f>COUNTIF(H3:AN3,"&gt;=1")</f>
        <v>8</v>
      </c>
      <c r="G3" s="109"/>
      <c r="H3" s="109"/>
      <c r="I3" s="109"/>
      <c r="J3" s="109"/>
      <c r="K3" s="109"/>
      <c r="L3" s="109"/>
      <c r="M3" s="109"/>
      <c r="N3" s="109"/>
      <c r="O3" s="109"/>
      <c r="P3" s="109">
        <f>'Risultati gare'!O47</f>
        <v>484.67741935483872</v>
      </c>
      <c r="Q3" s="109">
        <f>'Risultati gare'!O53</f>
        <v>521.21212121212125</v>
      </c>
      <c r="R3" s="109"/>
      <c r="S3" s="109"/>
      <c r="T3" s="109"/>
      <c r="U3" s="109">
        <f>'Risultati gare'!O67</f>
        <v>522.44897959183675</v>
      </c>
      <c r="V3" s="109"/>
      <c r="W3" s="109"/>
      <c r="X3" s="109"/>
      <c r="Y3" s="109"/>
      <c r="Z3" s="109"/>
      <c r="AA3" s="107">
        <f>'Risultati gare'!O92</f>
        <v>1016.6666666666667</v>
      </c>
      <c r="AB3" s="109"/>
      <c r="AC3" s="107">
        <f>'Risultati gare'!O105</f>
        <v>955.81395348837214</v>
      </c>
      <c r="AD3" s="108">
        <f>'Risultati gare'!O113</f>
        <v>567</v>
      </c>
      <c r="AE3" s="109"/>
      <c r="AF3" s="108">
        <f>'Risultati gare'!O124</f>
        <v>823.07692307692309</v>
      </c>
      <c r="AG3" s="109"/>
      <c r="AH3" s="109"/>
      <c r="AI3" s="108">
        <f>'Risultati gare'!O133</f>
        <v>502.56410256410254</v>
      </c>
    </row>
    <row r="4" spans="1:35" ht="9" customHeight="1" x14ac:dyDescent="0.2"/>
    <row r="5" spans="1:35" ht="18" customHeight="1" x14ac:dyDescent="0.2">
      <c r="A5" s="270" t="s">
        <v>100</v>
      </c>
      <c r="B5" s="271"/>
      <c r="C5" s="271"/>
      <c r="D5" s="271"/>
      <c r="E5" s="271"/>
      <c r="F5" s="271"/>
      <c r="G5" s="32">
        <f>'Risultati gare'!A4</f>
        <v>45956</v>
      </c>
      <c r="H5" s="32">
        <f>'Risultati gare'!A8</f>
        <v>45949</v>
      </c>
      <c r="I5" s="32">
        <f>'Risultati gare'!A10</f>
        <v>45949</v>
      </c>
      <c r="J5" s="32">
        <f>'Risultati gare'!A11</f>
        <v>45942</v>
      </c>
      <c r="K5" s="32">
        <f>'Risultati gare'!A12</f>
        <v>45942</v>
      </c>
      <c r="L5" s="32">
        <f>'Risultati gare'!A22</f>
        <v>45942</v>
      </c>
      <c r="M5" s="32">
        <f>'Risultati gare'!A30</f>
        <v>45934</v>
      </c>
      <c r="N5" s="32">
        <f>'Risultati gare'!A31</f>
        <v>45928</v>
      </c>
      <c r="O5" s="32">
        <f>'Risultati gare'!A38</f>
        <v>45928</v>
      </c>
      <c r="P5" s="32">
        <f>'Risultati gare'!A39</f>
        <v>45927</v>
      </c>
      <c r="Q5" s="32">
        <f>'Risultati gare'!A48</f>
        <v>45914</v>
      </c>
      <c r="R5" s="32">
        <f>'Risultati gare'!A54</f>
        <v>45914</v>
      </c>
      <c r="S5" s="32">
        <f>'Risultati gare'!A55</f>
        <v>45907</v>
      </c>
      <c r="T5" s="32">
        <f>'Risultati gare'!A58</f>
        <v>45900</v>
      </c>
      <c r="U5" s="32">
        <f>'Risultati gare'!A60</f>
        <v>45858</v>
      </c>
      <c r="V5" s="32">
        <f>'Risultati gare'!A68</f>
        <v>45850</v>
      </c>
      <c r="W5" s="32">
        <f>'Risultati gare'!A72</f>
        <v>45830</v>
      </c>
      <c r="X5" s="32">
        <f>'Risultati gare'!A74</f>
        <v>45822</v>
      </c>
      <c r="Y5" s="32">
        <f>'Risultati gare'!A75</f>
        <v>45815</v>
      </c>
      <c r="Z5" s="32">
        <f>'Risultati gare'!A83</f>
        <v>45810</v>
      </c>
      <c r="AA5" s="32">
        <f>'Risultati gare'!A84</f>
        <v>45802</v>
      </c>
      <c r="AB5" s="32">
        <f>'Risultati gare'!A93</f>
        <v>45795</v>
      </c>
      <c r="AC5" s="32">
        <f>'Risultati gare'!A94</f>
        <v>45788</v>
      </c>
      <c r="AD5" s="32">
        <f>'Risultati gare'!A106</f>
        <v>45774</v>
      </c>
      <c r="AE5" s="32">
        <f>'Risultati gare'!A114</f>
        <v>45772</v>
      </c>
      <c r="AF5" s="32">
        <f>'Risultati gare'!A115</f>
        <v>45752</v>
      </c>
      <c r="AG5" s="32">
        <f>'Risultati gare'!A125</f>
        <v>45746</v>
      </c>
      <c r="AH5" s="32">
        <f>'Risultati gare'!A127</f>
        <v>45739</v>
      </c>
      <c r="AI5" s="32">
        <f>'Risultati gare'!A128</f>
        <v>45711</v>
      </c>
    </row>
    <row r="6" spans="1:35" s="20" customFormat="1" ht="48.75" customHeight="1" x14ac:dyDescent="0.15">
      <c r="A6" s="33" t="s">
        <v>29</v>
      </c>
      <c r="B6" s="33" t="s">
        <v>32</v>
      </c>
      <c r="C6" s="33" t="s">
        <v>31</v>
      </c>
      <c r="D6" s="33" t="s">
        <v>101</v>
      </c>
      <c r="E6" s="34" t="s">
        <v>17</v>
      </c>
      <c r="F6" s="33" t="s">
        <v>33</v>
      </c>
      <c r="G6" s="48" t="str">
        <f>'Risultati gare'!B4</f>
        <v>Triathlon Olimpico di Sabaudia (Duathlon)</v>
      </c>
      <c r="H6" s="48" t="str">
        <f>'Risultati gare'!B8</f>
        <v>CI Triathlon Super Lungo - Lake Varano Tri</v>
      </c>
      <c r="I6" s="48" t="str">
        <f>'Risultati gare'!B10</f>
        <v>Triathlon Medio - Lake Varano Tri</v>
      </c>
      <c r="J6" s="48" t="str">
        <f>'Risultati gare'!B11</f>
        <v>Triathlon Sprint di Savona</v>
      </c>
      <c r="K6" s="48" t="str">
        <f>'Risultati gare'!B12</f>
        <v>Triathlon Olimpico Ostia - Staffetta</v>
      </c>
      <c r="L6" s="48" t="str">
        <f>'Risultati gare'!B22</f>
        <v>Triathlon Olimpico Ostia</v>
      </c>
      <c r="M6" s="48" t="str">
        <f>'Risultati gare'!B30</f>
        <v>Peschiera TRI - Medio</v>
      </c>
      <c r="N6" s="48" t="str">
        <f>'Risultati gare'!B31</f>
        <v>CI Triathlon Sprint Coppa Crono</v>
      </c>
      <c r="O6" s="48" t="str">
        <f>'Risultati gare'!B38</f>
        <v>Elbaman 70.3</v>
      </c>
      <c r="P6" s="48" t="str">
        <f>'Risultati gare'!B39</f>
        <v>CI Triathlon Sprint</v>
      </c>
      <c r="Q6" s="48" t="str">
        <f>'Risultati gare'!B48</f>
        <v>Triathlon Sprint della Tuscia</v>
      </c>
      <c r="R6" s="48" t="str">
        <f>'Risultati gare'!B54</f>
        <v>Baia Domizia Tri Sprint</v>
      </c>
      <c r="S6" s="48" t="str">
        <f>'Risultati gare'!B55</f>
        <v>CI Triathlon Olimpico Alba Adriatica</v>
      </c>
      <c r="T6" s="48" t="str">
        <f>'Risultati gare'!B58</f>
        <v>AS75 Cesenatico</v>
      </c>
      <c r="U6" s="48" t="str">
        <f>'Risultati gare'!B60</f>
        <v>Bracciano Triathlon Sprint</v>
      </c>
      <c r="V6" s="48" t="str">
        <f>'Risultati gare'!B68</f>
        <v>Triathlon Olimpico di Suviana</v>
      </c>
      <c r="W6" s="48" t="str">
        <f>'Risultati gare'!B72</f>
        <v>Triathlon Olimpico Gold Vieste</v>
      </c>
      <c r="X6" s="48" t="str">
        <f>'Risultati gare'!B74</f>
        <v>Triathlon Olimpico di Bardolino</v>
      </c>
      <c r="Y6" s="48" t="str">
        <f>'Risultati gare'!B75</f>
        <v>Triathlon Olimpico Lago di Vico</v>
      </c>
      <c r="Z6" s="48" t="str">
        <f>'Risultati gare'!B83</f>
        <v>C.I. Triathlon Medio - Barberino di Mugello</v>
      </c>
      <c r="AA6" s="48" t="str">
        <f>'Risultati gare'!B84</f>
        <v>Ostia - Aquathlon Sprint</v>
      </c>
      <c r="AB6" s="48" t="str">
        <f>'Risultati gare'!B93</f>
        <v>Triathlon Olimpico Terre di Maremma</v>
      </c>
      <c r="AC6" s="48" t="str">
        <f>'Risultati gare'!B94</f>
        <v>Latina - Triathlon Sprint</v>
      </c>
      <c r="AD6" s="48" t="str">
        <f>'Risultati gare'!B106</f>
        <v>Sabaudia - Triathlon Sprint</v>
      </c>
      <c r="AE6" s="48" t="str">
        <f>'Risultati gare'!B114</f>
        <v>Triathlon Olimpico GOLD di Cupra Marittima</v>
      </c>
      <c r="AF6" s="48" t="str">
        <f>'Risultati gare'!B115</f>
        <v>Imola- CI
Duathlon Sprint</v>
      </c>
      <c r="AG6" s="35" t="str">
        <f>'Risultati gare'!B125</f>
        <v>Foligno - Duathlon Sprint</v>
      </c>
      <c r="AH6" s="35" t="str">
        <f>'Risultati gare'!B127</f>
        <v>Pontoglio - C.I. Duathlon Classico</v>
      </c>
      <c r="AI6" s="35" t="str">
        <f>'Risultati gare'!B128</f>
        <v>Sabaudia Duathlon Carnevale</v>
      </c>
    </row>
    <row r="7" spans="1:35" s="110" customFormat="1" ht="12" x14ac:dyDescent="0.15">
      <c r="A7" s="115" t="s">
        <v>103</v>
      </c>
      <c r="B7" s="115" t="s">
        <v>1</v>
      </c>
      <c r="C7" s="104" t="str">
        <f>'Anagrafica Atleti'!C33</f>
        <v>M4</v>
      </c>
      <c r="D7" s="115" t="s">
        <v>103</v>
      </c>
      <c r="E7" s="106">
        <f t="shared" ref="E7:E43" si="0">SUM(G7:AP7)</f>
        <v>15689.014186728833</v>
      </c>
      <c r="F7" s="107">
        <f t="shared" ref="F7:F43" si="1">COUNTIF(G7:AN7,"&gt;=1")</f>
        <v>13</v>
      </c>
      <c r="G7" s="109">
        <f>'Risultati gare'!O6</f>
        <v>904.20168067226882</v>
      </c>
      <c r="H7" s="109"/>
      <c r="I7" s="109"/>
      <c r="J7" s="109"/>
      <c r="K7" s="109"/>
      <c r="L7" s="109">
        <f>'Risultati gare'!O22</f>
        <v>1816.2162162162163</v>
      </c>
      <c r="M7" s="109"/>
      <c r="N7" s="109">
        <f>'Risultati gare'!O32</f>
        <v>400</v>
      </c>
      <c r="O7" s="109"/>
      <c r="P7" s="109">
        <f>'Risultati gare'!O40</f>
        <v>982.60869565217388</v>
      </c>
      <c r="Q7" s="109">
        <f>'Risultati gare'!O48</f>
        <v>1151.5923566878982</v>
      </c>
      <c r="R7" s="109"/>
      <c r="S7" s="109">
        <f>'Risultati gare'!O55</f>
        <v>1249.6163682864449</v>
      </c>
      <c r="T7" s="109"/>
      <c r="U7" s="109">
        <f>'Risultati gare'!O60</f>
        <v>1343.1535269709543</v>
      </c>
      <c r="V7" s="109"/>
      <c r="W7" s="109"/>
      <c r="X7" s="109"/>
      <c r="Y7" s="109">
        <f>'Risultati gare'!O76</f>
        <v>1461.9047619047619</v>
      </c>
      <c r="Z7" s="109"/>
      <c r="AA7" s="109">
        <f>'Risultati gare'!O85</f>
        <v>1440.7407407407406</v>
      </c>
      <c r="AB7" s="109"/>
      <c r="AC7" s="107">
        <f>'Risultati gare'!O96</f>
        <v>1358.9285714285713</v>
      </c>
      <c r="AD7" s="143"/>
      <c r="AE7" s="143"/>
      <c r="AF7" s="108">
        <f>'Risultati gare'!O116</f>
        <v>1035.3276353276353</v>
      </c>
      <c r="AG7" s="109"/>
      <c r="AH7" s="108">
        <f>'Risultati gare'!O127</f>
        <v>1202.3923444976076</v>
      </c>
      <c r="AI7" s="108">
        <f>'Risultati gare'!O128</f>
        <v>1342.3312883435583</v>
      </c>
    </row>
    <row r="8" spans="1:35" s="110" customFormat="1" ht="12" x14ac:dyDescent="0.15">
      <c r="A8" s="116" t="s">
        <v>104</v>
      </c>
      <c r="B8" s="116" t="s">
        <v>2</v>
      </c>
      <c r="C8" s="104" t="str">
        <f>'Anagrafica Atleti'!C28</f>
        <v>M3</v>
      </c>
      <c r="D8" s="115" t="s">
        <v>103</v>
      </c>
      <c r="E8" s="106">
        <f t="shared" si="0"/>
        <v>10278.959307322155</v>
      </c>
      <c r="F8" s="107">
        <f t="shared" si="1"/>
        <v>11</v>
      </c>
      <c r="G8" s="109"/>
      <c r="H8" s="109"/>
      <c r="I8" s="109"/>
      <c r="J8" s="109"/>
      <c r="K8" s="109">
        <f>'Risultati gare'!O21</f>
        <v>600</v>
      </c>
      <c r="L8" s="109"/>
      <c r="M8" s="109"/>
      <c r="N8" s="109">
        <f>'Risultati gare'!O35</f>
        <v>400</v>
      </c>
      <c r="O8" s="109"/>
      <c r="P8" s="109">
        <f>'Risultati gare'!O43</f>
        <v>754.03726708074532</v>
      </c>
      <c r="Q8" s="109">
        <f>'Risultati gare'!O49</f>
        <v>960.50955414012731</v>
      </c>
      <c r="R8" s="109"/>
      <c r="S8" s="109"/>
      <c r="T8" s="109"/>
      <c r="U8" s="109"/>
      <c r="V8" s="109">
        <f>'Risultati gare'!O70</f>
        <v>1156.5055762081784</v>
      </c>
      <c r="W8" s="109"/>
      <c r="X8" s="109"/>
      <c r="Y8" s="109">
        <f>'Risultati gare'!O78</f>
        <v>1176.7195767195767</v>
      </c>
      <c r="Z8" s="109"/>
      <c r="AA8" s="109">
        <f>'Risultati gare'!O87</f>
        <v>1020.3703703703703</v>
      </c>
      <c r="AB8" s="109"/>
      <c r="AC8" s="107">
        <f>'Risultati gare'!O97</f>
        <v>1347.3214285714287</v>
      </c>
      <c r="AD8" s="143">
        <f>'Risultati gare'!O109</f>
        <v>990</v>
      </c>
      <c r="AE8" s="143"/>
      <c r="AF8" s="108">
        <f>'Risultati gare'!O120</f>
        <v>933.6182336182336</v>
      </c>
      <c r="AG8" s="109"/>
      <c r="AH8" s="109"/>
      <c r="AI8" s="108">
        <f>'Risultati gare'!O130</f>
        <v>939.87730061349691</v>
      </c>
    </row>
    <row r="9" spans="1:35" s="110" customFormat="1" ht="12" x14ac:dyDescent="0.15">
      <c r="A9" s="117" t="s">
        <v>105</v>
      </c>
      <c r="B9" s="117" t="s">
        <v>46</v>
      </c>
      <c r="C9" s="104" t="str">
        <f>'Anagrafica Atleti'!C7</f>
        <v>M1</v>
      </c>
      <c r="D9" s="115" t="s">
        <v>103</v>
      </c>
      <c r="E9" s="106">
        <f t="shared" si="0"/>
        <v>9291.5156462637278</v>
      </c>
      <c r="F9" s="107">
        <f t="shared" si="1"/>
        <v>8</v>
      </c>
      <c r="G9" s="109">
        <f>'Risultati gare'!O4</f>
        <v>1540.3361344537816</v>
      </c>
      <c r="H9" s="109"/>
      <c r="I9" s="109"/>
      <c r="J9" s="109"/>
      <c r="K9" s="109"/>
      <c r="L9" s="109">
        <f>'Risultati gare'!O24</f>
        <v>1174.3243243243244</v>
      </c>
      <c r="M9" s="109"/>
      <c r="N9" s="109">
        <f>'Risultati gare'!O31</f>
        <v>400</v>
      </c>
      <c r="O9" s="109"/>
      <c r="P9" s="109">
        <f>'Risultati gare'!O41</f>
        <v>976.39751552795019</v>
      </c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>
        <f>'Risultati gare'!O84</f>
        <v>1442.5925925925926</v>
      </c>
      <c r="AB9" s="109"/>
      <c r="AC9" s="107">
        <f>'Risultati gare'!O94</f>
        <v>1494.6428571428571</v>
      </c>
      <c r="AD9" s="143">
        <f>'Risultati gare'!O107</f>
        <v>1141</v>
      </c>
      <c r="AE9" s="143"/>
      <c r="AF9" s="108">
        <f>'Risultati gare'!O115</f>
        <v>1122.2222222222222</v>
      </c>
      <c r="AG9" s="109"/>
      <c r="AH9" s="109"/>
      <c r="AI9" s="109"/>
    </row>
    <row r="10" spans="1:35" s="110" customFormat="1" ht="12" x14ac:dyDescent="0.15">
      <c r="A10" s="104">
        <v>4</v>
      </c>
      <c r="B10" s="104" t="s">
        <v>45</v>
      </c>
      <c r="C10" s="104" t="str">
        <f>'Anagrafica Atleti'!C9</f>
        <v>M3</v>
      </c>
      <c r="D10" s="116" t="s">
        <v>104</v>
      </c>
      <c r="E10" s="106">
        <f t="shared" si="0"/>
        <v>8871.7816300945724</v>
      </c>
      <c r="F10" s="107">
        <f t="shared" si="1"/>
        <v>11</v>
      </c>
      <c r="G10" s="109"/>
      <c r="H10" s="109"/>
      <c r="I10" s="109">
        <f>'Risultati gare'!O10</f>
        <v>951.31578947368416</v>
      </c>
      <c r="J10" s="109"/>
      <c r="K10" s="109">
        <f>'Risultati gare'!O14</f>
        <v>600</v>
      </c>
      <c r="L10" s="109"/>
      <c r="M10" s="109"/>
      <c r="N10" s="109">
        <f>'Risultati gare'!O37</f>
        <v>400</v>
      </c>
      <c r="O10" s="109"/>
      <c r="P10" s="109">
        <f>'Risultati gare'!O45</f>
        <v>952.17391304347825</v>
      </c>
      <c r="Q10" s="109"/>
      <c r="R10" s="109"/>
      <c r="S10" s="109"/>
      <c r="T10" s="109">
        <f>'Risultati gare'!O59</f>
        <v>964.70588235294122</v>
      </c>
      <c r="U10" s="109"/>
      <c r="V10" s="109">
        <f>'Risultati gare'!O71</f>
        <v>725.46468401486993</v>
      </c>
      <c r="W10" s="109">
        <f>'Risultati gare'!O73</f>
        <v>1140.6417112299464</v>
      </c>
      <c r="X10" s="109"/>
      <c r="Y10" s="109">
        <f>'Risultati gare'!O81</f>
        <v>928.04232804232799</v>
      </c>
      <c r="Z10" s="109"/>
      <c r="AA10" s="109">
        <f>'Risultati gare'!O89</f>
        <v>761.11111111111109</v>
      </c>
      <c r="AB10" s="109"/>
      <c r="AC10" s="107">
        <f>'Risultati gare'!O102</f>
        <v>837.5</v>
      </c>
      <c r="AD10" s="143"/>
      <c r="AE10" s="143"/>
      <c r="AF10" s="108">
        <f>'Risultati gare'!O121</f>
        <v>610.82621082621085</v>
      </c>
      <c r="AG10" s="109"/>
      <c r="AH10" s="109"/>
      <c r="AI10" s="109"/>
    </row>
    <row r="11" spans="1:35" s="110" customFormat="1" ht="12" x14ac:dyDescent="0.15">
      <c r="A11" s="104">
        <v>5</v>
      </c>
      <c r="B11" s="104" t="s">
        <v>47</v>
      </c>
      <c r="C11" s="104" t="str">
        <f>'Anagrafica Atleti'!C14</f>
        <v>M2</v>
      </c>
      <c r="D11" s="115" t="s">
        <v>103</v>
      </c>
      <c r="E11" s="106">
        <f t="shared" si="0"/>
        <v>8717.0594940546052</v>
      </c>
      <c r="F11" s="107">
        <f t="shared" si="1"/>
        <v>8</v>
      </c>
      <c r="G11" s="109"/>
      <c r="H11" s="109">
        <f>'Risultati gare'!O8</f>
        <v>1557.6923076923076</v>
      </c>
      <c r="I11" s="109"/>
      <c r="J11" s="109">
        <f>'Risultati gare'!O11</f>
        <v>1102.7777777777778</v>
      </c>
      <c r="K11" s="109"/>
      <c r="L11" s="109"/>
      <c r="M11" s="109"/>
      <c r="N11" s="109">
        <f>'Risultati gare'!O33</f>
        <v>400</v>
      </c>
      <c r="O11" s="109"/>
      <c r="P11" s="109">
        <f>'Risultati gare'!O42</f>
        <v>824.84472049689452</v>
      </c>
      <c r="Q11" s="109"/>
      <c r="R11" s="109"/>
      <c r="S11" s="109"/>
      <c r="T11" s="109"/>
      <c r="U11" s="109"/>
      <c r="V11" s="109">
        <f>'Risultati gare'!O68</f>
        <v>1382.3420074349442</v>
      </c>
      <c r="W11" s="109"/>
      <c r="X11" s="109"/>
      <c r="Y11" s="109"/>
      <c r="Z11" s="109">
        <f>'Risultati gare'!O83</f>
        <v>1425</v>
      </c>
      <c r="AA11" s="109"/>
      <c r="AB11" s="107">
        <f>'Risultati gare'!O93</f>
        <v>1034.659090909091</v>
      </c>
      <c r="AC11" s="143"/>
      <c r="AD11" s="143"/>
      <c r="AE11" s="143"/>
      <c r="AF11" s="108">
        <f>'Risultati gare'!O117</f>
        <v>989.74358974358984</v>
      </c>
      <c r="AG11" s="109"/>
      <c r="AH11" s="109"/>
      <c r="AI11" s="109"/>
    </row>
    <row r="12" spans="1:35" s="110" customFormat="1" ht="12" x14ac:dyDescent="0.15">
      <c r="A12" s="104">
        <v>6</v>
      </c>
      <c r="B12" s="111" t="s">
        <v>67</v>
      </c>
      <c r="C12" s="104" t="str">
        <f>'Anagrafica Atleti'!C7</f>
        <v>M1</v>
      </c>
      <c r="D12" s="115" t="s">
        <v>104</v>
      </c>
      <c r="E12" s="106">
        <f t="shared" si="0"/>
        <v>7084.1467662113309</v>
      </c>
      <c r="F12" s="107">
        <f t="shared" si="1"/>
        <v>7</v>
      </c>
      <c r="G12" s="109"/>
      <c r="H12" s="109">
        <f>'Risultati gare'!O9</f>
        <v>1230.7692307692307</v>
      </c>
      <c r="I12" s="109"/>
      <c r="J12" s="109"/>
      <c r="K12" s="109">
        <f>'Risultati gare'!O15</f>
        <v>600</v>
      </c>
      <c r="L12" s="109"/>
      <c r="M12" s="109"/>
      <c r="N12" s="109"/>
      <c r="O12" s="109"/>
      <c r="P12" s="109"/>
      <c r="Q12" s="109"/>
      <c r="R12" s="109"/>
      <c r="S12" s="109"/>
      <c r="T12" s="109">
        <f>'Risultati gare'!O58</f>
        <v>1029.4117647058824</v>
      </c>
      <c r="U12" s="109"/>
      <c r="V12" s="109">
        <f>'Risultati gare'!O69</f>
        <v>1201.1152416356877</v>
      </c>
      <c r="W12" s="109"/>
      <c r="X12" s="109"/>
      <c r="Y12" s="109">
        <f>'Risultati gare'!O79</f>
        <v>1118.5185185185185</v>
      </c>
      <c r="Z12" s="109"/>
      <c r="AA12" s="109">
        <f>'Risultati gare'!O88</f>
        <v>946.2962962962963</v>
      </c>
      <c r="AB12" s="109"/>
      <c r="AC12" s="107">
        <f>'Risultati gare'!O99</f>
        <v>958.03571428571433</v>
      </c>
      <c r="AD12" s="143"/>
      <c r="AE12" s="143"/>
      <c r="AF12" s="109"/>
      <c r="AG12" s="109"/>
      <c r="AH12" s="109"/>
      <c r="AI12" s="109"/>
    </row>
    <row r="13" spans="1:35" s="110" customFormat="1" ht="12" x14ac:dyDescent="0.15">
      <c r="A13" s="104">
        <v>7</v>
      </c>
      <c r="B13" s="111" t="s">
        <v>4</v>
      </c>
      <c r="C13" s="104" t="str">
        <f>'Anagrafica Atleti'!C26</f>
        <v>S4</v>
      </c>
      <c r="D13" s="115" t="s">
        <v>103</v>
      </c>
      <c r="E13" s="106">
        <f t="shared" si="0"/>
        <v>6956.2084881789951</v>
      </c>
      <c r="F13" s="107">
        <f t="shared" si="1"/>
        <v>6</v>
      </c>
      <c r="G13" s="109"/>
      <c r="H13" s="109"/>
      <c r="I13" s="109"/>
      <c r="J13" s="109"/>
      <c r="K13" s="109"/>
      <c r="L13" s="109">
        <f>'Risultati gare'!O23</f>
        <v>1275.6756756756756</v>
      </c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>
        <f>'Risultati gare'!O74</f>
        <v>1129.2056074766356</v>
      </c>
      <c r="Y13" s="109">
        <f>'Risultati gare'!O77</f>
        <v>1497.883597883598</v>
      </c>
      <c r="Z13" s="109"/>
      <c r="AA13" s="109"/>
      <c r="AB13" s="109"/>
      <c r="AC13" s="143"/>
      <c r="AD13" s="143"/>
      <c r="AE13" s="143">
        <f>'Risultati gare'!O114</f>
        <v>988.19095477386941</v>
      </c>
      <c r="AF13" s="108">
        <f>'Risultati gare'!O119</f>
        <v>1113.1054131054132</v>
      </c>
      <c r="AG13" s="109"/>
      <c r="AH13" s="109"/>
      <c r="AI13" s="108">
        <f>'Risultati gare'!O129</f>
        <v>952.14723926380373</v>
      </c>
    </row>
    <row r="14" spans="1:35" s="110" customFormat="1" ht="12" x14ac:dyDescent="0.15">
      <c r="A14" s="104">
        <v>8</v>
      </c>
      <c r="B14" s="111" t="s">
        <v>69</v>
      </c>
      <c r="C14" s="104" t="str">
        <f>'Anagrafica Atleti'!C12</f>
        <v>M3</v>
      </c>
      <c r="D14" s="144" t="s">
        <v>105</v>
      </c>
      <c r="E14" s="106">
        <f t="shared" si="0"/>
        <v>6072.9664191288066</v>
      </c>
      <c r="F14" s="107">
        <f t="shared" si="1"/>
        <v>7</v>
      </c>
      <c r="G14" s="109">
        <f>'Risultati gare'!O7</f>
        <v>811.76470588235293</v>
      </c>
      <c r="H14" s="109"/>
      <c r="I14" s="109"/>
      <c r="J14" s="109"/>
      <c r="K14" s="109"/>
      <c r="L14" s="109">
        <f>'Risultati gare'!O25</f>
        <v>1127.0270270270271</v>
      </c>
      <c r="M14" s="109"/>
      <c r="N14" s="109">
        <f>'Risultati gare'!O36</f>
        <v>400</v>
      </c>
      <c r="O14" s="109"/>
      <c r="P14" s="109">
        <f>'Risultati gare'!O44</f>
        <v>711.80124223602479</v>
      </c>
      <c r="Q14" s="109"/>
      <c r="R14" s="109"/>
      <c r="S14" s="109"/>
      <c r="T14" s="109"/>
      <c r="U14" s="109">
        <f>'Risultati gare'!O62</f>
        <v>910.37344398340247</v>
      </c>
      <c r="V14" s="109"/>
      <c r="W14" s="109"/>
      <c r="X14" s="109"/>
      <c r="Y14" s="109"/>
      <c r="Z14" s="109"/>
      <c r="AA14" s="109"/>
      <c r="AB14" s="109"/>
      <c r="AC14" s="107">
        <f>'Risultati gare'!O101</f>
        <v>1200</v>
      </c>
      <c r="AD14" s="143">
        <f>'Risultati gare'!O111</f>
        <v>912</v>
      </c>
      <c r="AE14" s="143"/>
      <c r="AF14" s="109"/>
      <c r="AG14" s="109"/>
      <c r="AH14" s="109"/>
      <c r="AI14" s="109"/>
    </row>
    <row r="15" spans="1:35" s="110" customFormat="1" ht="12" x14ac:dyDescent="0.15">
      <c r="A15" s="104">
        <v>9</v>
      </c>
      <c r="B15" s="111" t="s">
        <v>63</v>
      </c>
      <c r="C15" s="104" t="str">
        <f>'Anagrafica Atleti'!C2</f>
        <v>JU</v>
      </c>
      <c r="D15" s="115" t="s">
        <v>103</v>
      </c>
      <c r="E15" s="106">
        <f t="shared" si="0"/>
        <v>6031.923747276689</v>
      </c>
      <c r="F15" s="107">
        <f t="shared" si="1"/>
        <v>4</v>
      </c>
      <c r="G15" s="109">
        <f>'Risultati gare'!O5</f>
        <v>1306.7226890756301</v>
      </c>
      <c r="H15" s="109"/>
      <c r="I15" s="109"/>
      <c r="J15" s="109"/>
      <c r="K15" s="109"/>
      <c r="L15" s="109"/>
      <c r="M15" s="109"/>
      <c r="N15" s="109"/>
      <c r="O15" s="109"/>
      <c r="P15" s="109">
        <f>'Risultati gare'!O39</f>
        <v>1442.8571428571429</v>
      </c>
      <c r="Q15" s="109"/>
      <c r="R15" s="109"/>
      <c r="S15" s="109"/>
      <c r="T15" s="109"/>
      <c r="U15" s="109"/>
      <c r="V15" s="109"/>
      <c r="W15" s="109"/>
      <c r="X15" s="109"/>
      <c r="Y15" s="109">
        <f>'Risultati gare'!O75</f>
        <v>1815.3439153439153</v>
      </c>
      <c r="Z15" s="109"/>
      <c r="AA15" s="109"/>
      <c r="AB15" s="109"/>
      <c r="AC15" s="143"/>
      <c r="AD15" s="143">
        <f>'Risultati gare'!O106</f>
        <v>1467</v>
      </c>
      <c r="AE15" s="143"/>
      <c r="AF15" s="109"/>
      <c r="AG15" s="109"/>
      <c r="AH15" s="109"/>
      <c r="AI15" s="109"/>
    </row>
    <row r="16" spans="1:35" s="110" customFormat="1" ht="12" x14ac:dyDescent="0.15">
      <c r="A16" s="104">
        <v>10</v>
      </c>
      <c r="B16" s="111" t="s">
        <v>66</v>
      </c>
      <c r="C16" s="104" t="str">
        <f>'Anagrafica Atleti'!C5</f>
        <v>M4</v>
      </c>
      <c r="D16" s="116" t="s">
        <v>104</v>
      </c>
      <c r="E16" s="106">
        <f t="shared" si="0"/>
        <v>6184.5275138074576</v>
      </c>
      <c r="F16" s="107">
        <f t="shared" si="1"/>
        <v>6</v>
      </c>
      <c r="G16" s="109"/>
      <c r="H16" s="109"/>
      <c r="I16" s="109"/>
      <c r="J16" s="109"/>
      <c r="K16" s="109"/>
      <c r="L16" s="109">
        <f>'Risultati gare'!O26</f>
        <v>1005.4054054054054</v>
      </c>
      <c r="M16" s="109"/>
      <c r="N16" s="109"/>
      <c r="O16" s="109"/>
      <c r="P16" s="109"/>
      <c r="Q16" s="109">
        <f>'Risultati gare'!O50</f>
        <v>788.53503184713372</v>
      </c>
      <c r="R16" s="109"/>
      <c r="S16" s="109"/>
      <c r="T16" s="109"/>
      <c r="U16" s="109">
        <f>'Risultati gare'!O61</f>
        <v>939.41908713692942</v>
      </c>
      <c r="V16" s="109"/>
      <c r="W16" s="109"/>
      <c r="X16" s="109"/>
      <c r="Y16" s="109"/>
      <c r="Z16" s="109"/>
      <c r="AA16" s="109">
        <f>'Risultati gare'!O86</f>
        <v>1203.7037037037037</v>
      </c>
      <c r="AB16" s="109"/>
      <c r="AC16" s="107">
        <f>'Risultati gare'!O98</f>
        <v>1329.4642857142858</v>
      </c>
      <c r="AD16" s="143">
        <f>'Risultati gare'!O110</f>
        <v>918</v>
      </c>
      <c r="AE16" s="143"/>
      <c r="AF16" s="109"/>
      <c r="AG16" s="109"/>
      <c r="AH16" s="109"/>
      <c r="AI16" s="109"/>
    </row>
    <row r="17" spans="1:35" s="110" customFormat="1" ht="12" x14ac:dyDescent="0.15">
      <c r="A17" s="104">
        <v>11</v>
      </c>
      <c r="B17" s="111" t="s">
        <v>73</v>
      </c>
      <c r="C17" s="104" t="str">
        <f>'Anagrafica Atleti'!C17</f>
        <v>M1</v>
      </c>
      <c r="D17" s="144" t="s">
        <v>105</v>
      </c>
      <c r="E17" s="106">
        <f t="shared" si="0"/>
        <v>5728.6583671017488</v>
      </c>
      <c r="F17" s="107">
        <f t="shared" si="1"/>
        <v>6</v>
      </c>
      <c r="G17" s="109"/>
      <c r="H17" s="109"/>
      <c r="I17" s="109"/>
      <c r="J17" s="109"/>
      <c r="K17" s="109"/>
      <c r="L17" s="109">
        <f>'Risultati gare'!O27</f>
        <v>1231.081081081081</v>
      </c>
      <c r="M17" s="109"/>
      <c r="N17" s="109"/>
      <c r="O17" s="109"/>
      <c r="P17" s="109"/>
      <c r="Q17" s="109">
        <f>'Risultati gare'!O51</f>
        <v>750.31847133757958</v>
      </c>
      <c r="R17" s="109"/>
      <c r="S17" s="109"/>
      <c r="T17" s="109"/>
      <c r="U17" s="109">
        <f>'Risultati gare'!O63</f>
        <v>831.53526970954363</v>
      </c>
      <c r="V17" s="109"/>
      <c r="W17" s="109"/>
      <c r="X17" s="109"/>
      <c r="Y17" s="109">
        <f>'Risultati gare'!O82</f>
        <v>859.25925925925924</v>
      </c>
      <c r="Z17" s="109"/>
      <c r="AA17" s="109"/>
      <c r="AB17" s="109"/>
      <c r="AC17" s="107">
        <f>'Risultati gare'!O100</f>
        <v>1204.4642857142858</v>
      </c>
      <c r="AD17" s="143">
        <f>'Risultati gare'!O112</f>
        <v>852</v>
      </c>
      <c r="AE17" s="143"/>
      <c r="AF17" s="109"/>
      <c r="AG17" s="109"/>
      <c r="AH17" s="109"/>
      <c r="AI17" s="109"/>
    </row>
    <row r="18" spans="1:35" s="110" customFormat="1" ht="12" x14ac:dyDescent="0.15">
      <c r="A18" s="104">
        <v>12</v>
      </c>
      <c r="B18" s="104" t="s">
        <v>48</v>
      </c>
      <c r="C18" s="104" t="str">
        <f>'Anagrafica Atleti'!C31</f>
        <v>S4</v>
      </c>
      <c r="D18" s="116" t="s">
        <v>104</v>
      </c>
      <c r="E18" s="106">
        <f t="shared" si="0"/>
        <v>4119.4583842083839</v>
      </c>
      <c r="F18" s="107">
        <f t="shared" si="1"/>
        <v>4</v>
      </c>
      <c r="G18" s="109"/>
      <c r="H18" s="109"/>
      <c r="I18" s="109"/>
      <c r="J18" s="109"/>
      <c r="K18" s="109">
        <f>'Risultati gare'!O20</f>
        <v>600</v>
      </c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7">
        <f>'Risultati gare'!O95</f>
        <v>1463.3928571428571</v>
      </c>
      <c r="AD18" s="143">
        <f>'Risultati gare'!O108</f>
        <v>1129</v>
      </c>
      <c r="AE18" s="143"/>
      <c r="AF18" s="108">
        <f>'Risultati gare'!O118</f>
        <v>927.06552706552714</v>
      </c>
      <c r="AG18" s="109"/>
      <c r="AH18" s="109"/>
      <c r="AI18" s="109"/>
    </row>
    <row r="19" spans="1:35" s="110" customFormat="1" ht="12" x14ac:dyDescent="0.15">
      <c r="A19" s="104">
        <v>13</v>
      </c>
      <c r="B19" s="105" t="s">
        <v>3</v>
      </c>
      <c r="C19" s="104" t="str">
        <f>'Anagrafica Atleti'!C29</f>
        <v>M5</v>
      </c>
      <c r="D19" s="115" t="s">
        <v>103</v>
      </c>
      <c r="E19" s="106">
        <f t="shared" si="0"/>
        <v>2790.9746087507456</v>
      </c>
      <c r="F19" s="107">
        <f t="shared" si="1"/>
        <v>4</v>
      </c>
      <c r="G19" s="109"/>
      <c r="H19" s="109"/>
      <c r="I19" s="109"/>
      <c r="J19" s="109"/>
      <c r="K19" s="109">
        <f>'Risultati gare'!O19</f>
        <v>600</v>
      </c>
      <c r="L19" s="109"/>
      <c r="M19" s="109"/>
      <c r="N19" s="109"/>
      <c r="O19" s="109"/>
      <c r="P19" s="109"/>
      <c r="Q19" s="109"/>
      <c r="R19" s="109"/>
      <c r="S19" s="109"/>
      <c r="T19" s="109"/>
      <c r="U19" s="109">
        <f>'Risultati gare'!O65</f>
        <v>574.27385892116183</v>
      </c>
      <c r="V19" s="109"/>
      <c r="W19" s="109"/>
      <c r="X19" s="109"/>
      <c r="Y19" s="109"/>
      <c r="Z19" s="109"/>
      <c r="AA19" s="109"/>
      <c r="AB19" s="109"/>
      <c r="AC19" s="143"/>
      <c r="AD19" s="143"/>
      <c r="AE19" s="143"/>
      <c r="AF19" s="109"/>
      <c r="AG19" s="108">
        <f>'Risultati gare'!O125</f>
        <v>922.22222222222217</v>
      </c>
      <c r="AH19" s="109"/>
      <c r="AI19" s="108">
        <f>'Risultati gare'!O131</f>
        <v>694.47852760736191</v>
      </c>
    </row>
    <row r="20" spans="1:35" s="110" customFormat="1" ht="12" x14ac:dyDescent="0.15">
      <c r="A20" s="104">
        <v>14</v>
      </c>
      <c r="B20" s="111" t="s">
        <v>70</v>
      </c>
      <c r="C20" s="104" t="str">
        <f>'Anagrafica Atleti'!C13</f>
        <v>M2</v>
      </c>
      <c r="D20" s="116" t="s">
        <v>104</v>
      </c>
      <c r="E20" s="106">
        <f t="shared" si="0"/>
        <v>2377.1215996279934</v>
      </c>
      <c r="F20" s="107">
        <f t="shared" si="1"/>
        <v>2</v>
      </c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>
        <f>'Risultati gare'!O56</f>
        <v>1368.0306905370844</v>
      </c>
      <c r="T20" s="109"/>
      <c r="U20" s="109"/>
      <c r="V20" s="109"/>
      <c r="W20" s="109">
        <f>'Risultati gare'!O72</f>
        <v>1009.090909090909</v>
      </c>
      <c r="X20" s="109"/>
      <c r="Y20" s="109"/>
      <c r="Z20" s="109"/>
      <c r="AA20" s="109"/>
      <c r="AB20" s="109"/>
      <c r="AC20" s="143"/>
      <c r="AD20" s="143"/>
      <c r="AE20" s="143"/>
      <c r="AF20" s="109"/>
      <c r="AG20" s="109"/>
      <c r="AH20" s="109"/>
      <c r="AI20" s="109"/>
    </row>
    <row r="21" spans="1:35" s="110" customFormat="1" ht="12" x14ac:dyDescent="0.15">
      <c r="A21" s="104">
        <v>15</v>
      </c>
      <c r="B21" s="111" t="s">
        <v>128</v>
      </c>
      <c r="C21" s="104" t="s">
        <v>36</v>
      </c>
      <c r="D21" s="144" t="s">
        <v>105</v>
      </c>
      <c r="E21" s="106">
        <f t="shared" si="0"/>
        <v>1962.7483753163101</v>
      </c>
      <c r="F21" s="107">
        <f t="shared" si="1"/>
        <v>3</v>
      </c>
      <c r="G21" s="109"/>
      <c r="H21" s="109"/>
      <c r="I21" s="109"/>
      <c r="J21" s="109"/>
      <c r="K21" s="109"/>
      <c r="L21" s="109"/>
      <c r="M21" s="109">
        <f>'Risultati gare'!O30</f>
        <v>859.89583333333337</v>
      </c>
      <c r="N21" s="109"/>
      <c r="O21" s="109"/>
      <c r="P21" s="109">
        <f>'Risultati gare'!O46</f>
        <v>462.11180124223603</v>
      </c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>
        <f>'Risultati gare'!O90</f>
        <v>640.74074074074076</v>
      </c>
      <c r="AB21" s="109"/>
      <c r="AC21" s="143"/>
      <c r="AD21" s="143"/>
      <c r="AE21" s="143"/>
      <c r="AF21" s="109"/>
      <c r="AG21" s="109"/>
      <c r="AH21" s="109"/>
      <c r="AI21" s="109"/>
    </row>
    <row r="22" spans="1:35" s="110" customFormat="1" ht="12" x14ac:dyDescent="0.15">
      <c r="A22" s="104">
        <v>16</v>
      </c>
      <c r="B22" s="111" t="s">
        <v>74</v>
      </c>
      <c r="C22" s="104" t="str">
        <f>'Anagrafica Atleti'!C18</f>
        <v>M2</v>
      </c>
      <c r="D22" s="104">
        <v>4</v>
      </c>
      <c r="E22" s="106">
        <f t="shared" si="0"/>
        <v>1736.1746361746361</v>
      </c>
      <c r="F22" s="107">
        <f t="shared" si="1"/>
        <v>2</v>
      </c>
      <c r="G22" s="109"/>
      <c r="H22" s="109"/>
      <c r="I22" s="109"/>
      <c r="J22" s="109"/>
      <c r="K22" s="109"/>
      <c r="L22" s="109">
        <f>'Risultati gare'!O28</f>
        <v>755.40540540540542</v>
      </c>
      <c r="M22" s="109"/>
      <c r="N22" s="109"/>
      <c r="O22" s="109">
        <f>'Risultati gare'!O38</f>
        <v>980.76923076923072</v>
      </c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43"/>
      <c r="AD22" s="143"/>
      <c r="AE22" s="143"/>
      <c r="AF22" s="109"/>
      <c r="AG22" s="109"/>
      <c r="AH22" s="109"/>
      <c r="AI22" s="109"/>
    </row>
    <row r="23" spans="1:35" s="110" customFormat="1" ht="12" x14ac:dyDescent="0.15">
      <c r="A23" s="104">
        <v>17</v>
      </c>
      <c r="B23" s="104" t="s">
        <v>50</v>
      </c>
      <c r="C23" s="104" t="str">
        <f>'Anagrafica Atleti'!C6</f>
        <v>M5</v>
      </c>
      <c r="D23" s="116" t="s">
        <v>104</v>
      </c>
      <c r="E23" s="106">
        <f t="shared" si="0"/>
        <v>1502.5641025641025</v>
      </c>
      <c r="F23" s="107">
        <f t="shared" si="1"/>
        <v>3</v>
      </c>
      <c r="G23" s="109"/>
      <c r="H23" s="109"/>
      <c r="I23" s="109"/>
      <c r="J23" s="109"/>
      <c r="K23" s="109">
        <f>'Risultati gare'!O16</f>
        <v>600</v>
      </c>
      <c r="L23" s="109"/>
      <c r="M23" s="109"/>
      <c r="N23" s="109">
        <f>'Risultati gare'!O34</f>
        <v>400</v>
      </c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43"/>
      <c r="AD23" s="143"/>
      <c r="AE23" s="143"/>
      <c r="AF23" s="108">
        <f>'Risultati gare'!O123</f>
        <v>502.56410256410254</v>
      </c>
      <c r="AG23" s="109"/>
      <c r="AH23" s="109"/>
      <c r="AI23" s="109"/>
    </row>
    <row r="24" spans="1:35" s="110" customFormat="1" ht="12" x14ac:dyDescent="0.15">
      <c r="A24" s="104">
        <v>18</v>
      </c>
      <c r="B24" s="104" t="s">
        <v>44</v>
      </c>
      <c r="C24" s="104" t="str">
        <f>'Anagrafica Atleti'!C21</f>
        <v>M4</v>
      </c>
      <c r="D24" s="144" t="s">
        <v>105</v>
      </c>
      <c r="E24" s="106">
        <f t="shared" si="0"/>
        <v>1429.2108987968859</v>
      </c>
      <c r="F24" s="107">
        <f t="shared" si="1"/>
        <v>3</v>
      </c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>
        <f>'Risultati gare'!O52</f>
        <v>476.43312101910828</v>
      </c>
      <c r="R24" s="109"/>
      <c r="S24" s="109"/>
      <c r="T24" s="109"/>
      <c r="U24" s="109"/>
      <c r="V24" s="109"/>
      <c r="W24" s="109"/>
      <c r="X24" s="109"/>
      <c r="Y24" s="109"/>
      <c r="Z24" s="109"/>
      <c r="AA24" s="109">
        <f>'Risultati gare'!O91</f>
        <v>483.33333333333331</v>
      </c>
      <c r="AB24" s="109"/>
      <c r="AC24" s="143"/>
      <c r="AD24" s="143"/>
      <c r="AE24" s="143"/>
      <c r="AF24" s="109"/>
      <c r="AG24" s="108">
        <f>'Risultati gare'!O126</f>
        <v>469.44444444444446</v>
      </c>
      <c r="AH24" s="109"/>
      <c r="AI24" s="109"/>
    </row>
    <row r="25" spans="1:35" s="110" customFormat="1" ht="12" x14ac:dyDescent="0.15">
      <c r="A25" s="104">
        <v>19</v>
      </c>
      <c r="B25" s="111" t="s">
        <v>68</v>
      </c>
      <c r="C25" s="104" t="str">
        <f>'Anagrafica Atleti'!C10</f>
        <v>M3</v>
      </c>
      <c r="D25" s="104">
        <v>4</v>
      </c>
      <c r="E25" s="106">
        <f t="shared" si="0"/>
        <v>1245.5357142857142</v>
      </c>
      <c r="F25" s="107">
        <f t="shared" si="1"/>
        <v>2</v>
      </c>
      <c r="G25" s="109"/>
      <c r="H25" s="109"/>
      <c r="I25" s="109"/>
      <c r="J25" s="109"/>
      <c r="K25" s="109">
        <f>'Risultati gare'!O18</f>
        <v>600</v>
      </c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7">
        <f>'Risultati gare'!O104</f>
        <v>645.53571428571422</v>
      </c>
      <c r="AD25" s="143"/>
      <c r="AE25" s="143"/>
      <c r="AF25" s="109"/>
      <c r="AG25" s="109"/>
      <c r="AH25" s="109"/>
      <c r="AI25" s="109"/>
    </row>
    <row r="26" spans="1:35" s="110" customFormat="1" ht="12" x14ac:dyDescent="0.15">
      <c r="A26" s="104">
        <v>20</v>
      </c>
      <c r="B26" s="104" t="s">
        <v>49</v>
      </c>
      <c r="C26" s="104" t="str">
        <f>'Anagrafica Atleti'!C27</f>
        <v>S4</v>
      </c>
      <c r="D26" s="144" t="s">
        <v>105</v>
      </c>
      <c r="E26" s="106">
        <f t="shared" si="0"/>
        <v>1159.5441595441596</v>
      </c>
      <c r="F26" s="107">
        <f t="shared" si="1"/>
        <v>2</v>
      </c>
      <c r="G26" s="109"/>
      <c r="H26" s="109"/>
      <c r="I26" s="109"/>
      <c r="J26" s="109"/>
      <c r="K26" s="109">
        <f>'Risultati gare'!O13</f>
        <v>600</v>
      </c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43"/>
      <c r="AD26" s="143"/>
      <c r="AE26" s="143"/>
      <c r="AF26" s="108">
        <f>'Risultati gare'!O122</f>
        <v>559.54415954415958</v>
      </c>
      <c r="AG26" s="109"/>
      <c r="AH26" s="109"/>
      <c r="AI26" s="109"/>
    </row>
    <row r="27" spans="1:35" s="110" customFormat="1" ht="12" x14ac:dyDescent="0.15">
      <c r="A27" s="104">
        <v>21</v>
      </c>
      <c r="B27" s="111" t="s">
        <v>64</v>
      </c>
      <c r="C27" s="104" t="str">
        <f>'Anagrafica Atleti'!C3</f>
        <v>M2</v>
      </c>
      <c r="D27" s="104">
        <v>5</v>
      </c>
      <c r="E27" s="106">
        <f t="shared" si="0"/>
        <v>1007.4074074074074</v>
      </c>
      <c r="F27" s="107">
        <f t="shared" si="1"/>
        <v>1</v>
      </c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>
        <f>'Risultati gare'!O80</f>
        <v>1007.4074074074074</v>
      </c>
      <c r="Z27" s="109"/>
      <c r="AA27" s="109"/>
      <c r="AB27" s="109"/>
      <c r="AC27" s="143"/>
      <c r="AD27" s="143"/>
      <c r="AE27" s="143"/>
      <c r="AF27" s="109"/>
      <c r="AG27" s="109"/>
      <c r="AH27" s="109"/>
      <c r="AI27" s="109"/>
    </row>
    <row r="28" spans="1:35" s="110" customFormat="1" ht="11.25" x14ac:dyDescent="0.15">
      <c r="A28" s="104">
        <v>22</v>
      </c>
      <c r="B28" s="111" t="s">
        <v>79</v>
      </c>
      <c r="C28" s="104" t="str">
        <f>'Anagrafica Atleti'!C24</f>
        <v>M1</v>
      </c>
      <c r="D28" s="104">
        <v>4</v>
      </c>
      <c r="E28" s="106">
        <f t="shared" si="0"/>
        <v>810.71428571428567</v>
      </c>
      <c r="F28" s="107">
        <f t="shared" si="1"/>
        <v>1</v>
      </c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7">
        <f>'Risultati gare'!O103</f>
        <v>810.71428571428567</v>
      </c>
      <c r="AD28" s="143"/>
      <c r="AE28" s="143"/>
      <c r="AF28" s="109"/>
      <c r="AG28" s="109"/>
      <c r="AH28" s="109"/>
      <c r="AI28" s="109"/>
    </row>
    <row r="29" spans="1:35" s="110" customFormat="1" ht="12" x14ac:dyDescent="0.15">
      <c r="A29" s="104">
        <v>23</v>
      </c>
      <c r="B29" s="111" t="s">
        <v>72</v>
      </c>
      <c r="C29" s="104" t="str">
        <f>'Anagrafica Atleti'!C16</f>
        <v>M3</v>
      </c>
      <c r="D29" s="104">
        <v>5</v>
      </c>
      <c r="E29" s="106">
        <f t="shared" si="0"/>
        <v>766.24040920716106</v>
      </c>
      <c r="F29" s="107">
        <f t="shared" si="1"/>
        <v>1</v>
      </c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>
        <f>'Risultati gare'!O57</f>
        <v>766.24040920716106</v>
      </c>
      <c r="T29" s="109"/>
      <c r="U29" s="109"/>
      <c r="V29" s="109"/>
      <c r="W29" s="109"/>
      <c r="X29" s="109"/>
      <c r="Y29" s="109"/>
      <c r="Z29" s="109"/>
      <c r="AA29" s="109"/>
      <c r="AB29" s="109"/>
      <c r="AC29" s="143"/>
      <c r="AD29" s="143"/>
      <c r="AE29" s="143"/>
      <c r="AF29" s="109"/>
      <c r="AG29" s="109"/>
      <c r="AH29" s="109"/>
      <c r="AI29" s="109"/>
    </row>
    <row r="30" spans="1:35" s="110" customFormat="1" ht="12" x14ac:dyDescent="0.15">
      <c r="A30" s="104">
        <v>24</v>
      </c>
      <c r="B30" s="111" t="s">
        <v>144</v>
      </c>
      <c r="C30" s="104" t="s">
        <v>145</v>
      </c>
      <c r="D30" s="115" t="s">
        <v>103</v>
      </c>
      <c r="E30" s="106">
        <f t="shared" si="0"/>
        <v>735.1351351351351</v>
      </c>
      <c r="F30" s="107">
        <f t="shared" si="1"/>
        <v>1</v>
      </c>
      <c r="G30" s="109"/>
      <c r="H30" s="109"/>
      <c r="I30" s="109"/>
      <c r="J30" s="109"/>
      <c r="K30" s="109"/>
      <c r="L30" s="143">
        <f>'Risultati gare'!O29</f>
        <v>735.1351351351351</v>
      </c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</row>
    <row r="31" spans="1:35" s="110" customFormat="1" ht="12" x14ac:dyDescent="0.15">
      <c r="A31" s="104">
        <v>25</v>
      </c>
      <c r="B31" s="111" t="s">
        <v>77</v>
      </c>
      <c r="C31" s="104" t="str">
        <f>'Anagrafica Atleti'!C22</f>
        <v>M3</v>
      </c>
      <c r="D31" s="104">
        <v>6</v>
      </c>
      <c r="E31" s="106">
        <f t="shared" si="0"/>
        <v>698.75518672199178</v>
      </c>
      <c r="F31" s="107">
        <f t="shared" si="1"/>
        <v>1</v>
      </c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>
        <f>'Risultati gare'!O64</f>
        <v>698.75518672199178</v>
      </c>
      <c r="V31" s="109"/>
      <c r="W31" s="109"/>
      <c r="X31" s="109"/>
      <c r="Y31" s="109"/>
      <c r="Z31" s="109"/>
      <c r="AA31" s="109"/>
      <c r="AB31" s="109"/>
      <c r="AC31" s="143"/>
      <c r="AD31" s="143"/>
      <c r="AE31" s="143"/>
      <c r="AF31" s="109"/>
      <c r="AG31" s="109"/>
      <c r="AH31" s="109"/>
      <c r="AI31" s="109"/>
    </row>
    <row r="32" spans="1:35" s="110" customFormat="1" ht="12" x14ac:dyDescent="0.15">
      <c r="A32" s="104">
        <v>26</v>
      </c>
      <c r="B32" s="111" t="s">
        <v>150</v>
      </c>
      <c r="C32" s="104" t="s">
        <v>40</v>
      </c>
      <c r="D32" s="104">
        <v>4</v>
      </c>
      <c r="E32" s="106">
        <f t="shared" si="0"/>
        <v>600</v>
      </c>
      <c r="F32" s="107">
        <f t="shared" si="1"/>
        <v>1</v>
      </c>
      <c r="G32" s="143"/>
      <c r="H32" s="143"/>
      <c r="I32" s="143"/>
      <c r="J32" s="143"/>
      <c r="K32" s="143">
        <f>'Risultati gare'!O12</f>
        <v>600</v>
      </c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43"/>
      <c r="AD32" s="143"/>
      <c r="AE32" s="143"/>
      <c r="AF32" s="109"/>
      <c r="AG32" s="109"/>
      <c r="AH32" s="109"/>
      <c r="AI32" s="109"/>
    </row>
    <row r="33" spans="1:35" s="110" customFormat="1" ht="12" x14ac:dyDescent="0.15">
      <c r="A33" s="104">
        <v>26</v>
      </c>
      <c r="B33" s="111" t="s">
        <v>148</v>
      </c>
      <c r="C33" s="104" t="s">
        <v>38</v>
      </c>
      <c r="D33" s="104" t="s">
        <v>102</v>
      </c>
      <c r="E33" s="106">
        <f t="shared" si="0"/>
        <v>600</v>
      </c>
      <c r="F33" s="107">
        <f t="shared" si="1"/>
        <v>1</v>
      </c>
      <c r="G33" s="143"/>
      <c r="H33" s="143"/>
      <c r="I33" s="143"/>
      <c r="J33" s="143"/>
      <c r="K33" s="143">
        <f>'Risultati gare'!O17</f>
        <v>600</v>
      </c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43"/>
      <c r="AD33" s="143"/>
      <c r="AE33" s="143"/>
      <c r="AF33" s="109"/>
      <c r="AG33" s="109"/>
      <c r="AH33" s="109"/>
      <c r="AI33" s="109"/>
    </row>
    <row r="34" spans="1:35" s="110" customFormat="1" ht="12" x14ac:dyDescent="0.15">
      <c r="A34" s="104">
        <v>28</v>
      </c>
      <c r="B34" s="111" t="s">
        <v>78</v>
      </c>
      <c r="C34" s="104" t="str">
        <f>'Anagrafica Atleti'!C23</f>
        <v>M2</v>
      </c>
      <c r="D34" s="104">
        <v>6</v>
      </c>
      <c r="E34" s="106">
        <f t="shared" si="0"/>
        <v>529.0322580645161</v>
      </c>
      <c r="F34" s="107">
        <f t="shared" si="1"/>
        <v>1</v>
      </c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>
        <f>'Risultati gare'!O54</f>
        <v>529.0322580645161</v>
      </c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43"/>
      <c r="AD34" s="143"/>
      <c r="AE34" s="143"/>
      <c r="AF34" s="109"/>
      <c r="AG34" s="109"/>
      <c r="AH34" s="109"/>
      <c r="AI34" s="109"/>
    </row>
    <row r="35" spans="1:35" s="110" customFormat="1" ht="12" x14ac:dyDescent="0.15">
      <c r="A35" s="104">
        <v>29</v>
      </c>
      <c r="B35" s="111" t="s">
        <v>76</v>
      </c>
      <c r="C35" s="104" t="str">
        <f>'Anagrafica Atleti'!C20</f>
        <v>M6</v>
      </c>
      <c r="D35" s="115" t="s">
        <v>103</v>
      </c>
      <c r="E35" s="106">
        <f t="shared" si="0"/>
        <v>491.28630705394193</v>
      </c>
      <c r="F35" s="107">
        <f t="shared" si="1"/>
        <v>1</v>
      </c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>
        <f>'Risultati gare'!O66</f>
        <v>491.28630705394193</v>
      </c>
      <c r="V35" s="109"/>
      <c r="W35" s="109"/>
      <c r="X35" s="109"/>
      <c r="Y35" s="109"/>
      <c r="Z35" s="109"/>
      <c r="AA35" s="109"/>
      <c r="AB35" s="109"/>
      <c r="AC35" s="143"/>
      <c r="AD35" s="143"/>
      <c r="AE35" s="143"/>
      <c r="AF35" s="109"/>
      <c r="AG35" s="109"/>
      <c r="AH35" s="109"/>
      <c r="AI35" s="109"/>
    </row>
    <row r="36" spans="1:35" s="110" customFormat="1" ht="12" x14ac:dyDescent="0.15">
      <c r="A36" s="104">
        <v>30</v>
      </c>
      <c r="B36" s="104" t="s">
        <v>23</v>
      </c>
      <c r="C36" s="104" t="str">
        <f>'Anagrafica Atleti'!C30</f>
        <v>S4</v>
      </c>
      <c r="D36" s="104">
        <v>4</v>
      </c>
      <c r="E36" s="106">
        <f t="shared" si="0"/>
        <v>467.48466257668713</v>
      </c>
      <c r="F36" s="107">
        <f t="shared" si="1"/>
        <v>1</v>
      </c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43"/>
      <c r="AD36" s="143"/>
      <c r="AE36" s="143"/>
      <c r="AF36" s="109"/>
      <c r="AG36" s="109"/>
      <c r="AH36" s="109"/>
      <c r="AI36" s="108">
        <f>'Risultati gare'!O132</f>
        <v>467.48466257668713</v>
      </c>
    </row>
    <row r="37" spans="1:35" s="110" customFormat="1" ht="11.25" x14ac:dyDescent="0.15">
      <c r="A37" s="104">
        <v>31</v>
      </c>
      <c r="B37" s="111" t="s">
        <v>65</v>
      </c>
      <c r="C37" s="104" t="str">
        <f>'Anagrafica Atleti'!C4</f>
        <v>M1</v>
      </c>
      <c r="D37" s="104" t="s">
        <v>102</v>
      </c>
      <c r="E37" s="106">
        <f t="shared" si="0"/>
        <v>0</v>
      </c>
      <c r="F37" s="107">
        <f t="shared" si="1"/>
        <v>0</v>
      </c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43"/>
      <c r="AD37" s="143"/>
      <c r="AE37" s="143"/>
      <c r="AF37" s="109"/>
      <c r="AG37" s="109"/>
      <c r="AH37" s="109"/>
      <c r="AI37" s="109"/>
    </row>
    <row r="38" spans="1:35" s="110" customFormat="1" ht="11.25" x14ac:dyDescent="0.15">
      <c r="A38" s="104">
        <v>32</v>
      </c>
      <c r="B38" s="111" t="s">
        <v>149</v>
      </c>
      <c r="C38" s="104" t="s">
        <v>38</v>
      </c>
      <c r="D38" s="104" t="s">
        <v>102</v>
      </c>
      <c r="E38" s="106">
        <f t="shared" si="0"/>
        <v>0</v>
      </c>
      <c r="F38" s="107">
        <f t="shared" si="1"/>
        <v>0</v>
      </c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09"/>
      <c r="AG38" s="109"/>
      <c r="AH38" s="109"/>
      <c r="AI38" s="109"/>
    </row>
    <row r="39" spans="1:35" s="110" customFormat="1" ht="11.25" x14ac:dyDescent="0.15">
      <c r="A39" s="104">
        <v>33</v>
      </c>
      <c r="B39" s="111" t="s">
        <v>71</v>
      </c>
      <c r="C39" s="104" t="str">
        <f>'Anagrafica Atleti'!C15</f>
        <v>M5</v>
      </c>
      <c r="D39" s="104" t="s">
        <v>102</v>
      </c>
      <c r="E39" s="106">
        <f t="shared" si="0"/>
        <v>0</v>
      </c>
      <c r="F39" s="107">
        <f t="shared" si="1"/>
        <v>0</v>
      </c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43"/>
      <c r="AD39" s="143"/>
      <c r="AE39" s="143"/>
      <c r="AF39" s="109"/>
      <c r="AG39" s="109"/>
      <c r="AH39" s="109"/>
      <c r="AI39" s="109"/>
    </row>
    <row r="40" spans="1:35" s="110" customFormat="1" ht="11.25" x14ac:dyDescent="0.15">
      <c r="A40" s="104">
        <v>34</v>
      </c>
      <c r="B40" s="111" t="s">
        <v>75</v>
      </c>
      <c r="C40" s="104" t="str">
        <f>'Anagrafica Atleti'!C19</f>
        <v>M4</v>
      </c>
      <c r="D40" s="104" t="s">
        <v>102</v>
      </c>
      <c r="E40" s="106">
        <f t="shared" si="0"/>
        <v>0</v>
      </c>
      <c r="F40" s="107">
        <f t="shared" si="1"/>
        <v>0</v>
      </c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43"/>
      <c r="AD40" s="143"/>
      <c r="AE40" s="143"/>
      <c r="AF40" s="109"/>
      <c r="AG40" s="109"/>
      <c r="AH40" s="109"/>
      <c r="AI40" s="109"/>
    </row>
    <row r="41" spans="1:35" s="110" customFormat="1" ht="11.25" x14ac:dyDescent="0.15">
      <c r="A41" s="104">
        <v>35</v>
      </c>
      <c r="B41" s="111" t="s">
        <v>80</v>
      </c>
      <c r="C41" s="104" t="str">
        <f>'Anagrafica Atleti'!C25</f>
        <v>M3</v>
      </c>
      <c r="D41" s="104" t="s">
        <v>102</v>
      </c>
      <c r="E41" s="106">
        <f t="shared" si="0"/>
        <v>0</v>
      </c>
      <c r="F41" s="107">
        <f t="shared" si="1"/>
        <v>0</v>
      </c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43"/>
      <c r="AB41" s="143"/>
      <c r="AC41" s="143"/>
      <c r="AD41" s="143"/>
      <c r="AE41" s="143"/>
      <c r="AF41" s="109"/>
      <c r="AG41" s="109"/>
      <c r="AH41" s="109"/>
      <c r="AI41" s="109"/>
    </row>
    <row r="42" spans="1:35" s="110" customFormat="1" ht="11.25" x14ac:dyDescent="0.15">
      <c r="A42" s="104">
        <v>36</v>
      </c>
      <c r="B42" s="111" t="s">
        <v>146</v>
      </c>
      <c r="C42" s="104" t="s">
        <v>37</v>
      </c>
      <c r="D42" s="104" t="s">
        <v>102</v>
      </c>
      <c r="E42" s="106">
        <f t="shared" si="0"/>
        <v>0</v>
      </c>
      <c r="F42" s="107">
        <f t="shared" si="1"/>
        <v>0</v>
      </c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09"/>
      <c r="AG42" s="109"/>
      <c r="AH42" s="109"/>
      <c r="AI42" s="109"/>
    </row>
    <row r="43" spans="1:35" s="110" customFormat="1" ht="11.25" x14ac:dyDescent="0.15">
      <c r="A43" s="104">
        <v>37</v>
      </c>
      <c r="B43" s="111" t="s">
        <v>81</v>
      </c>
      <c r="C43" s="104" t="str">
        <f>'Anagrafica Atleti'!C32</f>
        <v>M7</v>
      </c>
      <c r="D43" s="104" t="s">
        <v>102</v>
      </c>
      <c r="E43" s="106">
        <f t="shared" si="0"/>
        <v>0</v>
      </c>
      <c r="F43" s="107">
        <f t="shared" si="1"/>
        <v>0</v>
      </c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09"/>
      <c r="AG43" s="109"/>
      <c r="AH43" s="109"/>
      <c r="AI43" s="109"/>
    </row>
  </sheetData>
  <autoFilter ref="C6:C43" xr:uid="{00000000-0009-0000-0000-000000000000}"/>
  <sortState xmlns:xlrd2="http://schemas.microsoft.com/office/spreadsheetml/2017/richdata2" ref="A7:AI43">
    <sortCondition descending="1" ref="E7:E43"/>
    <sortCondition ref="B7:B43"/>
  </sortState>
  <dataConsolidate/>
  <mergeCells count="2">
    <mergeCell ref="A5:F5"/>
    <mergeCell ref="A1:F1"/>
  </mergeCells>
  <conditionalFormatting sqref="G7:K43">
    <cfRule type="cellIs" dxfId="81" priority="1" operator="greaterThan">
      <formula>0</formula>
    </cfRule>
  </conditionalFormatting>
  <conditionalFormatting sqref="G3:U3">
    <cfRule type="cellIs" dxfId="80" priority="11" operator="greaterThan">
      <formula>0</formula>
    </cfRule>
  </conditionalFormatting>
  <conditionalFormatting sqref="G36:AB43">
    <cfRule type="cellIs" dxfId="79" priority="2" operator="equal">
      <formula>0</formula>
    </cfRule>
  </conditionalFormatting>
  <conditionalFormatting sqref="L7:L31">
    <cfRule type="cellIs" dxfId="78" priority="240" operator="greaterThan">
      <formula>0</formula>
    </cfRule>
  </conditionalFormatting>
  <conditionalFormatting sqref="L34:Z43">
    <cfRule type="cellIs" dxfId="77" priority="58" operator="greaterThan">
      <formula>0</formula>
    </cfRule>
  </conditionalFormatting>
  <conditionalFormatting sqref="L32:AB33">
    <cfRule type="cellIs" dxfId="76" priority="55" operator="greaterThan">
      <formula>0</formula>
    </cfRule>
  </conditionalFormatting>
  <conditionalFormatting sqref="M7:AA29 M31:AA31">
    <cfRule type="cellIs" dxfId="75" priority="243" operator="greaterThan">
      <formula>0</formula>
    </cfRule>
  </conditionalFormatting>
  <conditionalFormatting sqref="M30:AE30">
    <cfRule type="cellIs" dxfId="74" priority="54" operator="greaterThan">
      <formula>0</formula>
    </cfRule>
  </conditionalFormatting>
  <conditionalFormatting sqref="AA35:AA43">
    <cfRule type="cellIs" dxfId="73" priority="88" operator="greaterThan">
      <formula>0</formula>
    </cfRule>
  </conditionalFormatting>
  <conditionalFormatting sqref="AA34:AB34">
    <cfRule type="cellIs" dxfId="72" priority="53" operator="greaterThan">
      <formula>0</formula>
    </cfRule>
  </conditionalFormatting>
  <conditionalFormatting sqref="AC31:AE43">
    <cfRule type="cellIs" dxfId="71" priority="91" operator="equal">
      <formula>0</formula>
    </cfRule>
  </conditionalFormatting>
  <conditionalFormatting sqref="AD7:AE29 AC8 AC11:AC16 AC18:AC29">
    <cfRule type="cellIs" dxfId="70" priority="283" operator="equal">
      <formula>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88" fitToHeight="0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"/>
  <sheetViews>
    <sheetView zoomScale="90" zoomScaleNormal="90" workbookViewId="0">
      <selection activeCell="F3" sqref="F3"/>
    </sheetView>
  </sheetViews>
  <sheetFormatPr defaultColWidth="9.14453125" defaultRowHeight="15" x14ac:dyDescent="0.2"/>
  <cols>
    <col min="1" max="1" width="4.3046875" style="3" bestFit="1" customWidth="1"/>
    <col min="2" max="2" width="25.828125" style="3" customWidth="1"/>
    <col min="3" max="3" width="5.6484375" style="3" customWidth="1"/>
    <col min="4" max="4" width="9.81640625" style="4" customWidth="1"/>
    <col min="5" max="5" width="7.6640625" style="3" customWidth="1"/>
    <col min="6" max="6" width="9.55078125" style="17" customWidth="1"/>
    <col min="7" max="7" width="12.9140625" style="3" customWidth="1"/>
    <col min="8" max="16384" width="9.14453125" style="3"/>
  </cols>
  <sheetData>
    <row r="1" spans="1:14" ht="52.5" customHeight="1" x14ac:dyDescent="0.2">
      <c r="A1" s="274" t="s">
        <v>30</v>
      </c>
      <c r="B1" s="275"/>
      <c r="C1" s="275"/>
      <c r="D1" s="275"/>
      <c r="E1" s="276"/>
      <c r="F1" s="29">
        <f>'Risultati gare'!A128</f>
        <v>45711</v>
      </c>
      <c r="G1" s="29">
        <f>'Risultati gare'!A127</f>
        <v>45739</v>
      </c>
      <c r="H1" s="29" t="str">
        <f>'Risultati gare'!B127</f>
        <v>Pontoglio - C.I. Duathlon Classico</v>
      </c>
      <c r="I1" s="29"/>
      <c r="J1" s="29"/>
      <c r="K1" s="29"/>
      <c r="L1" s="29"/>
      <c r="M1" s="29"/>
      <c r="N1" s="29"/>
    </row>
    <row r="2" spans="1:14" s="20" customFormat="1" ht="37.5" x14ac:dyDescent="0.2">
      <c r="A2" s="18" t="s">
        <v>29</v>
      </c>
      <c r="B2" s="18" t="s">
        <v>32</v>
      </c>
      <c r="C2" s="18" t="s">
        <v>31</v>
      </c>
      <c r="D2" s="19" t="s">
        <v>17</v>
      </c>
      <c r="E2" s="18" t="s">
        <v>33</v>
      </c>
      <c r="F2" s="28" t="str">
        <f>'Risultati gare'!B128</f>
        <v>Sabaudia Duathlon Carnevale</v>
      </c>
      <c r="G2" s="28" t="str">
        <f>'Risultati gare'!B127</f>
        <v>Pontoglio - C.I. Duathlon Classico</v>
      </c>
      <c r="H2" s="21"/>
      <c r="I2" s="21"/>
      <c r="J2" s="21"/>
      <c r="K2" s="21"/>
      <c r="L2" s="21"/>
      <c r="M2" s="21"/>
      <c r="N2" s="21"/>
    </row>
    <row r="3" spans="1:14" x14ac:dyDescent="0.2">
      <c r="A3" s="13">
        <v>1</v>
      </c>
      <c r="B3" s="27" t="s">
        <v>1</v>
      </c>
      <c r="C3" s="26" t="s">
        <v>40</v>
      </c>
      <c r="D3" s="43">
        <f>SUM(F3:N3)</f>
        <v>2544.7236328411659</v>
      </c>
      <c r="E3" s="14">
        <f>COUNTIF(F3:N3,"&gt;=1")</f>
        <v>2</v>
      </c>
      <c r="F3" s="16">
        <f>'Risultati gare'!O128</f>
        <v>1342.3312883435583</v>
      </c>
      <c r="G3" s="16">
        <f>'Risultati gare'!O127</f>
        <v>1202.3923444976076</v>
      </c>
      <c r="H3" s="16"/>
      <c r="I3" s="16"/>
      <c r="J3" s="16"/>
      <c r="K3" s="16"/>
      <c r="L3" s="16"/>
      <c r="M3" s="16"/>
      <c r="N3" s="16"/>
    </row>
    <row r="4" spans="1:14" x14ac:dyDescent="0.2">
      <c r="A4" s="13">
        <v>2</v>
      </c>
      <c r="B4" s="27" t="s">
        <v>4</v>
      </c>
      <c r="C4" s="26" t="s">
        <v>39</v>
      </c>
      <c r="D4" s="43">
        <f t="shared" ref="D4:D7" si="0">SUM(F4:N4)</f>
        <v>952.14723926380373</v>
      </c>
      <c r="E4" s="14">
        <f t="shared" ref="E4:E7" si="1">COUNTIF(F4:N4,"&gt;=1")</f>
        <v>1</v>
      </c>
      <c r="F4" s="16">
        <f>'Risultati gare'!O129</f>
        <v>952.14723926380373</v>
      </c>
      <c r="G4" s="42"/>
      <c r="H4" s="16"/>
      <c r="I4" s="16"/>
      <c r="J4" s="16"/>
      <c r="K4" s="16"/>
      <c r="L4" s="16"/>
      <c r="M4" s="16"/>
      <c r="N4" s="16"/>
    </row>
    <row r="5" spans="1:14" x14ac:dyDescent="0.2">
      <c r="A5" s="13">
        <v>3</v>
      </c>
      <c r="B5" s="27" t="s">
        <v>2</v>
      </c>
      <c r="C5" s="26" t="s">
        <v>38</v>
      </c>
      <c r="D5" s="43">
        <f t="shared" si="0"/>
        <v>939.87730061349691</v>
      </c>
      <c r="E5" s="14">
        <f t="shared" si="1"/>
        <v>1</v>
      </c>
      <c r="F5" s="16">
        <f>'Risultati gare'!O130</f>
        <v>939.87730061349691</v>
      </c>
      <c r="G5" s="42"/>
      <c r="H5" s="16"/>
      <c r="I5" s="16"/>
      <c r="J5" s="16"/>
      <c r="K5" s="16"/>
      <c r="L5" s="16"/>
      <c r="M5" s="16"/>
      <c r="N5" s="16"/>
    </row>
    <row r="6" spans="1:14" x14ac:dyDescent="0.2">
      <c r="A6" s="13">
        <v>4</v>
      </c>
      <c r="B6" s="27" t="s">
        <v>3</v>
      </c>
      <c r="C6" s="26" t="s">
        <v>37</v>
      </c>
      <c r="D6" s="43">
        <f t="shared" si="0"/>
        <v>694.47852760736191</v>
      </c>
      <c r="E6" s="14">
        <f t="shared" si="1"/>
        <v>1</v>
      </c>
      <c r="F6" s="16">
        <f>'Risultati gare'!O131</f>
        <v>694.47852760736191</v>
      </c>
      <c r="G6" s="42"/>
      <c r="H6" s="16"/>
      <c r="I6" s="16"/>
      <c r="J6" s="16"/>
      <c r="K6" s="16"/>
      <c r="L6" s="16"/>
      <c r="M6" s="16"/>
      <c r="N6" s="16"/>
    </row>
    <row r="7" spans="1:14" x14ac:dyDescent="0.2">
      <c r="A7" s="13">
        <v>5</v>
      </c>
      <c r="B7" s="27" t="s">
        <v>23</v>
      </c>
      <c r="C7" s="26" t="s">
        <v>39</v>
      </c>
      <c r="D7" s="43">
        <f t="shared" si="0"/>
        <v>467.48466257668713</v>
      </c>
      <c r="E7" s="14">
        <f t="shared" si="1"/>
        <v>1</v>
      </c>
      <c r="F7" s="16">
        <f>'Risultati gare'!O132</f>
        <v>467.48466257668713</v>
      </c>
      <c r="G7" s="42"/>
      <c r="H7" s="16"/>
      <c r="I7" s="16"/>
      <c r="J7" s="16"/>
      <c r="K7" s="16"/>
      <c r="L7" s="16"/>
      <c r="M7" s="16"/>
      <c r="N7" s="16"/>
    </row>
  </sheetData>
  <sortState xmlns:xlrd2="http://schemas.microsoft.com/office/spreadsheetml/2017/richdata2" ref="B2:AM25">
    <sortCondition descending="1" ref="D2:D25"/>
  </sortState>
  <dataConsolidate/>
  <mergeCells count="1">
    <mergeCell ref="A1:E1"/>
  </mergeCells>
  <conditionalFormatting sqref="B3:B7">
    <cfRule type="duplicateValues" dxfId="69" priority="1"/>
  </conditionalFormatting>
  <pageMargins left="0.7" right="0.7" top="0.75" bottom="0.75" header="0.3" footer="0.3"/>
  <pageSetup paperSize="9" orientation="landscape" r:id="rId1"/>
  <headerFooter>
    <oddFooter>&amp;C&amp;1#&amp;"TIM Sans"&amp;8&amp;K4472C4Gruppo TIM - Uso Interno - Tutti i diritti riservati.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"/>
  <sheetViews>
    <sheetView zoomScale="90" zoomScaleNormal="90" workbookViewId="0">
      <selection activeCell="K12" sqref="K12"/>
    </sheetView>
  </sheetViews>
  <sheetFormatPr defaultColWidth="9.14453125" defaultRowHeight="15" x14ac:dyDescent="0.2"/>
  <cols>
    <col min="1" max="1" width="4.3046875" style="3" bestFit="1" customWidth="1"/>
    <col min="2" max="2" width="29.19140625" style="3" customWidth="1"/>
    <col min="3" max="3" width="5.6484375" style="3" customWidth="1"/>
    <col min="4" max="4" width="9.81640625" style="4" customWidth="1"/>
    <col min="5" max="5" width="7.6640625" style="3" customWidth="1"/>
    <col min="6" max="6" width="9.28125" style="17" customWidth="1"/>
    <col min="7" max="16384" width="9.14453125" style="3"/>
  </cols>
  <sheetData>
    <row r="1" spans="1:14" ht="54" customHeight="1" x14ac:dyDescent="0.2">
      <c r="A1" s="277" t="s">
        <v>34</v>
      </c>
      <c r="B1" s="278"/>
      <c r="C1" s="278"/>
      <c r="D1" s="278"/>
      <c r="E1" s="279"/>
      <c r="F1" s="30">
        <f>'Risultati gare'!A128</f>
        <v>45711</v>
      </c>
      <c r="G1" s="23"/>
      <c r="H1" s="23"/>
      <c r="I1" s="23"/>
      <c r="J1" s="23"/>
      <c r="K1" s="23"/>
      <c r="L1" s="23"/>
      <c r="M1" s="23"/>
      <c r="N1" s="23"/>
    </row>
    <row r="2" spans="1:14" s="20" customFormat="1" ht="37.5" x14ac:dyDescent="0.2">
      <c r="A2" s="24" t="s">
        <v>29</v>
      </c>
      <c r="B2" s="24" t="s">
        <v>32</v>
      </c>
      <c r="C2" s="24" t="s">
        <v>31</v>
      </c>
      <c r="D2" s="25" t="s">
        <v>17</v>
      </c>
      <c r="E2" s="24" t="s">
        <v>33</v>
      </c>
      <c r="F2" s="31" t="str">
        <f>'Risultati gare'!B128</f>
        <v>Sabaudia Duathlon Carnevale</v>
      </c>
      <c r="G2" s="23"/>
      <c r="H2" s="23"/>
      <c r="I2" s="23"/>
      <c r="J2" s="23"/>
      <c r="K2" s="23"/>
      <c r="L2" s="23"/>
      <c r="M2" s="23"/>
      <c r="N2" s="23"/>
    </row>
    <row r="3" spans="1:14" x14ac:dyDescent="0.2">
      <c r="A3" s="13"/>
      <c r="B3" s="15" t="s">
        <v>5</v>
      </c>
      <c r="C3" s="13" t="s">
        <v>36</v>
      </c>
      <c r="D3" s="14">
        <f>SUM(F3:N3)</f>
        <v>502.56410256410254</v>
      </c>
      <c r="E3" s="14">
        <f>COUNTIF(F3:N3,"&gt;=1")</f>
        <v>1</v>
      </c>
      <c r="F3" s="16">
        <f>'Risultati gare'!O133</f>
        <v>502.56410256410254</v>
      </c>
      <c r="G3" s="16"/>
      <c r="H3" s="16"/>
      <c r="I3" s="16"/>
      <c r="J3" s="16"/>
      <c r="K3" s="16"/>
      <c r="L3" s="16"/>
      <c r="M3" s="16"/>
      <c r="N3" s="16"/>
    </row>
  </sheetData>
  <dataConsolidate/>
  <mergeCells count="1">
    <mergeCell ref="A1:E1"/>
  </mergeCells>
  <pageMargins left="0.7" right="0.7" top="0.75" bottom="0.75" header="0.3" footer="0.3"/>
  <pageSetup paperSize="9" orientation="landscape" r:id="rId1"/>
  <headerFooter>
    <oddFooter>&amp;C&amp;1#&amp;"TIM Sans"&amp;8&amp;K4472C4Gruppo TIM - Uso Interno - Tutti i diritti riservati.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38"/>
  <sheetViews>
    <sheetView zoomScale="85" zoomScaleNormal="85" workbookViewId="0">
      <selection activeCell="H12" sqref="H12"/>
    </sheetView>
  </sheetViews>
  <sheetFormatPr defaultColWidth="9.14453125" defaultRowHeight="15" x14ac:dyDescent="0.2"/>
  <cols>
    <col min="1" max="1" width="4.3046875" style="3" bestFit="1" customWidth="1"/>
    <col min="2" max="2" width="25.55859375" style="3" customWidth="1"/>
    <col min="3" max="3" width="5.6484375" style="3" customWidth="1"/>
    <col min="4" max="4" width="8.609375" style="4" customWidth="1"/>
    <col min="5" max="5" width="6.859375" style="3" customWidth="1"/>
    <col min="6" max="25" width="10.89453125" style="3" customWidth="1"/>
    <col min="26" max="26" width="9.14453125" style="3"/>
    <col min="27" max="27" width="9.953125" style="3" customWidth="1"/>
    <col min="28" max="28" width="9.14453125" style="3"/>
    <col min="29" max="29" width="10.22265625" style="3" customWidth="1"/>
    <col min="30" max="30" width="12.9140625" style="3" customWidth="1"/>
    <col min="31" max="31" width="8.609375" style="3" customWidth="1"/>
    <col min="32" max="32" width="8.875" style="3" customWidth="1"/>
    <col min="33" max="33" width="11.43359375" style="3" customWidth="1"/>
    <col min="34" max="34" width="9.14453125" style="17" customWidth="1"/>
    <col min="35" max="16384" width="9.14453125" style="3"/>
  </cols>
  <sheetData>
    <row r="1" spans="1:34" ht="24" customHeight="1" x14ac:dyDescent="0.2">
      <c r="A1" s="274" t="s">
        <v>35</v>
      </c>
      <c r="B1" s="275"/>
      <c r="C1" s="275"/>
      <c r="D1" s="275"/>
      <c r="E1" s="276"/>
      <c r="F1" s="46">
        <f>'Risultati gare'!A4</f>
        <v>45956</v>
      </c>
      <c r="G1" s="46">
        <f>'Risultati gare'!A8</f>
        <v>45949</v>
      </c>
      <c r="H1" s="46">
        <f>'Risultati gare'!A10</f>
        <v>45949</v>
      </c>
      <c r="I1" s="46">
        <f>'Risultati gare'!A11</f>
        <v>45942</v>
      </c>
      <c r="J1" s="46">
        <f>'Risultati gare'!A12</f>
        <v>45942</v>
      </c>
      <c r="K1" s="46">
        <f>'Risultati gare'!A22</f>
        <v>45942</v>
      </c>
      <c r="L1" s="46">
        <f>'Risultati gare'!A30</f>
        <v>45934</v>
      </c>
      <c r="M1" s="46">
        <f>'Risultati gare'!A31</f>
        <v>45928</v>
      </c>
      <c r="N1" s="46">
        <f>'Risultati gare'!A38</f>
        <v>45928</v>
      </c>
      <c r="O1" s="46">
        <f>'Risultati gare'!A39</f>
        <v>45927</v>
      </c>
      <c r="P1" s="46">
        <f>'Risultati gare'!A48</f>
        <v>45914</v>
      </c>
      <c r="Q1" s="46">
        <f>'Risultati gare'!A54</f>
        <v>45914</v>
      </c>
      <c r="R1" s="46">
        <f>'Risultati gare'!A55</f>
        <v>45907</v>
      </c>
      <c r="S1" s="46">
        <f>'Risultati gare'!A58</f>
        <v>45900</v>
      </c>
      <c r="T1" s="46">
        <f>'Risultati gare'!A60</f>
        <v>45858</v>
      </c>
      <c r="U1" s="46">
        <f>'Risultati gare'!A68</f>
        <v>45850</v>
      </c>
      <c r="V1" s="46">
        <f>'Risultati gare'!A72</f>
        <v>45830</v>
      </c>
      <c r="W1" s="46">
        <f>'Risultati gare'!A74</f>
        <v>45822</v>
      </c>
      <c r="X1" s="46">
        <f>'Risultati gare'!A75</f>
        <v>45815</v>
      </c>
      <c r="Y1" s="46">
        <f>'Risultati gare'!A83</f>
        <v>45810</v>
      </c>
      <c r="Z1" s="46">
        <f>'Risultati gare'!A84</f>
        <v>45802</v>
      </c>
      <c r="AA1" s="46">
        <f>'Risultati gare'!A93</f>
        <v>45795</v>
      </c>
      <c r="AB1" s="46">
        <f>'Risultati gare'!A94</f>
        <v>45788</v>
      </c>
      <c r="AC1" s="46">
        <f>'Risultati gare'!A106</f>
        <v>45774</v>
      </c>
      <c r="AD1" s="46">
        <f>'Risultati gare'!A114</f>
        <v>45772</v>
      </c>
      <c r="AE1" s="46">
        <f>'Risultati gare'!A115</f>
        <v>45752</v>
      </c>
      <c r="AF1" s="46">
        <f>'Risultati gare'!A125</f>
        <v>45746</v>
      </c>
      <c r="AG1" s="46">
        <f>'Risultati gare'!A127</f>
        <v>45739</v>
      </c>
      <c r="AH1" s="46">
        <f>'Risultati gare'!A128</f>
        <v>45711</v>
      </c>
    </row>
    <row r="2" spans="1:34" s="20" customFormat="1" ht="55.5" customHeight="1" x14ac:dyDescent="0.2">
      <c r="A2" s="18" t="s">
        <v>29</v>
      </c>
      <c r="B2" s="18" t="s">
        <v>32</v>
      </c>
      <c r="C2" s="18" t="s">
        <v>31</v>
      </c>
      <c r="D2" s="19" t="s">
        <v>17</v>
      </c>
      <c r="E2" s="18" t="s">
        <v>33</v>
      </c>
      <c r="F2" s="160" t="str">
        <f>'Risultati gare'!B4</f>
        <v>Triathlon Olimpico di Sabaudia (Duathlon)</v>
      </c>
      <c r="G2" s="160" t="str">
        <f>'Risultati gare'!B8</f>
        <v>CI Triathlon Super Lungo - Lake Varano Tri</v>
      </c>
      <c r="H2" s="160" t="str">
        <f>'Risultati gare'!B10</f>
        <v>Triathlon Medio - Lake Varano Tri</v>
      </c>
      <c r="I2" s="160" t="str">
        <f>'Risultati gare'!B11</f>
        <v>Triathlon Sprint di Savona</v>
      </c>
      <c r="J2" s="160" t="str">
        <f>'Risultati gare'!B12</f>
        <v>Triathlon Olimpico Ostia - Staffetta</v>
      </c>
      <c r="K2" s="160" t="str">
        <f>'Risultati gare'!B22</f>
        <v>Triathlon Olimpico Ostia</v>
      </c>
      <c r="L2" s="160" t="str">
        <f>'Risultati gare'!B30</f>
        <v>Peschiera TRI - Medio</v>
      </c>
      <c r="M2" s="160" t="str">
        <f>'Risultati gare'!B31</f>
        <v>CI Triathlon Sprint Coppa Crono</v>
      </c>
      <c r="N2" s="160" t="str">
        <f>'Risultati gare'!B38</f>
        <v>Elbaman 70.3</v>
      </c>
      <c r="O2" s="160" t="str">
        <f>'Risultati gare'!B39</f>
        <v>CI Triathlon Sprint</v>
      </c>
      <c r="P2" s="160" t="str">
        <f>'Risultati gare'!B48</f>
        <v>Triathlon Sprint della Tuscia</v>
      </c>
      <c r="Q2" s="160" t="str">
        <f>'Risultati gare'!B54</f>
        <v>Baia Domizia Tri Sprint</v>
      </c>
      <c r="R2" s="160" t="str">
        <f>'Risultati gare'!B55</f>
        <v>CI Triathlon Olimpico Alba Adriatica</v>
      </c>
      <c r="S2" s="160" t="str">
        <f>'Risultati gare'!B58</f>
        <v>AS75 Cesenatico</v>
      </c>
      <c r="T2" s="160" t="str">
        <f>'Risultati gare'!B60</f>
        <v>Bracciano Triathlon Sprint</v>
      </c>
      <c r="U2" s="160" t="str">
        <f>'Risultati gare'!B68</f>
        <v>Triathlon Olimpico di Suviana</v>
      </c>
      <c r="V2" s="160" t="str">
        <f>'Risultati gare'!B72</f>
        <v>Triathlon Olimpico Gold Vieste</v>
      </c>
      <c r="W2" s="160" t="str">
        <f>'Risultati gare'!B74</f>
        <v>Triathlon Olimpico di Bardolino</v>
      </c>
      <c r="X2" s="160" t="str">
        <f>'Risultati gare'!B75</f>
        <v>Triathlon Olimpico Lago di Vico</v>
      </c>
      <c r="Y2" s="160" t="str">
        <f>'Risultati gare'!B83</f>
        <v>C.I. Triathlon Medio - Barberino di Mugello</v>
      </c>
      <c r="Z2" s="160" t="str">
        <f>'Risultati gare'!B84</f>
        <v>Ostia - Aquathlon Sprint</v>
      </c>
      <c r="AA2" s="160" t="str">
        <f>'Risultati gare'!B93</f>
        <v>Triathlon Olimpico Terre di Maremma</v>
      </c>
      <c r="AB2" s="160" t="str">
        <f>'Risultati gare'!B94</f>
        <v>Latina - Triathlon Sprint</v>
      </c>
      <c r="AC2" s="160" t="str">
        <f>'Risultati gare'!B106</f>
        <v>Sabaudia - Triathlon Sprint</v>
      </c>
      <c r="AD2" s="160" t="str">
        <f>'Risultati gare'!B114</f>
        <v>Triathlon Olimpico GOLD di Cupra Marittima</v>
      </c>
      <c r="AE2" s="49" t="str">
        <f>'Risultati gare'!B115</f>
        <v>Imola- CI
Duathlon Sprint</v>
      </c>
      <c r="AF2" s="47" t="str">
        <f>'Risultati gare'!B125</f>
        <v>Foligno - Duathlon Sprint</v>
      </c>
      <c r="AG2" s="47" t="str">
        <f>'Risultati gare'!B127</f>
        <v>Pontoglio - C.I. Duathlon Classico</v>
      </c>
      <c r="AH2" s="47" t="str">
        <f>'Risultati gare'!B128</f>
        <v>Sabaudia Duathlon Carnevale</v>
      </c>
    </row>
    <row r="3" spans="1:34" x14ac:dyDescent="0.2">
      <c r="A3" s="115">
        <v>1</v>
      </c>
      <c r="B3" s="115" t="s">
        <v>47</v>
      </c>
      <c r="C3" s="140" t="s">
        <v>36</v>
      </c>
      <c r="D3" s="45">
        <f t="shared" ref="D3:D38" si="0">SUM(F3:AH3)</f>
        <v>535.65</v>
      </c>
      <c r="E3" s="141">
        <f>COUNTIF(F3:AH3,"&gt;=1")</f>
        <v>8</v>
      </c>
      <c r="F3" s="41"/>
      <c r="G3" s="41">
        <f>'Risultati gare'!P8</f>
        <v>226</v>
      </c>
      <c r="H3" s="41"/>
      <c r="I3" s="41">
        <f>'Risultati gare'!P11</f>
        <v>25.75</v>
      </c>
      <c r="J3" s="41"/>
      <c r="K3" s="41"/>
      <c r="L3" s="41"/>
      <c r="M3" s="41">
        <f>'Risultati gare'!P33</f>
        <v>25.75</v>
      </c>
      <c r="N3" s="41"/>
      <c r="O3" s="41">
        <f>'Risultati gare'!P42</f>
        <v>25.75</v>
      </c>
      <c r="P3" s="41"/>
      <c r="Q3" s="41"/>
      <c r="R3" s="41"/>
      <c r="S3" s="41"/>
      <c r="T3" s="41"/>
      <c r="U3" s="41">
        <f>'Risultati gare'!P68</f>
        <v>51.5</v>
      </c>
      <c r="V3" s="41"/>
      <c r="W3" s="41"/>
      <c r="X3" s="41"/>
      <c r="Y3" s="22">
        <f>'Risultati gare'!P83</f>
        <v>101.9</v>
      </c>
      <c r="Z3" s="41"/>
      <c r="AA3" s="22">
        <f>'Risultati gare'!P93</f>
        <v>51.5</v>
      </c>
      <c r="AB3" s="41"/>
      <c r="AC3" s="41"/>
      <c r="AD3" s="41"/>
      <c r="AE3" s="22">
        <f>'Risultati gare'!$P$115</f>
        <v>27.5</v>
      </c>
      <c r="AF3" s="41"/>
      <c r="AG3" s="41"/>
      <c r="AH3" s="41"/>
    </row>
    <row r="4" spans="1:34" x14ac:dyDescent="0.2">
      <c r="A4" s="116">
        <v>2</v>
      </c>
      <c r="B4" s="116" t="s">
        <v>45</v>
      </c>
      <c r="C4" s="140" t="s">
        <v>38</v>
      </c>
      <c r="D4" s="45">
        <f t="shared" si="0"/>
        <v>452.8</v>
      </c>
      <c r="E4" s="141">
        <f t="shared" ref="E4:E38" si="1">COUNTIF(F4:AH4,"&gt;=1")</f>
        <v>10</v>
      </c>
      <c r="F4" s="41"/>
      <c r="G4" s="41"/>
      <c r="H4" s="41">
        <f>'Risultati gare'!P10</f>
        <v>113</v>
      </c>
      <c r="I4" s="41"/>
      <c r="J4" s="41"/>
      <c r="K4" s="41"/>
      <c r="L4" s="41"/>
      <c r="M4" s="41">
        <f>'Risultati gare'!P37</f>
        <v>25.75</v>
      </c>
      <c r="N4" s="41"/>
      <c r="O4" s="41">
        <f>'Risultati gare'!P45</f>
        <v>25.75</v>
      </c>
      <c r="P4" s="41"/>
      <c r="Q4" s="41"/>
      <c r="R4" s="41"/>
      <c r="S4" s="41">
        <f>'Risultati gare'!P59</f>
        <v>75</v>
      </c>
      <c r="T4" s="41"/>
      <c r="U4" s="41">
        <f>'Risultati gare'!P71</f>
        <v>51.5</v>
      </c>
      <c r="V4" s="22">
        <f>'Risultati gare'!P73</f>
        <v>51.5</v>
      </c>
      <c r="W4" s="41"/>
      <c r="X4" s="22">
        <f>'Risultati gare'!P81</f>
        <v>51.5</v>
      </c>
      <c r="Y4" s="41"/>
      <c r="Z4" s="22">
        <f>'Risultati gare'!P88</f>
        <v>5.55</v>
      </c>
      <c r="AA4" s="41"/>
      <c r="AB4" s="22">
        <f>'Risultati gare'!P102</f>
        <v>25.75</v>
      </c>
      <c r="AC4" s="41"/>
      <c r="AD4" s="41"/>
      <c r="AE4" s="22">
        <f>'Risultati gare'!$P$115</f>
        <v>27.5</v>
      </c>
      <c r="AF4" s="41"/>
      <c r="AG4" s="41"/>
      <c r="AH4" s="41"/>
    </row>
    <row r="5" spans="1:34" x14ac:dyDescent="0.2">
      <c r="A5" s="117">
        <v>3</v>
      </c>
      <c r="B5" s="117" t="s">
        <v>1</v>
      </c>
      <c r="C5" s="140" t="s">
        <v>40</v>
      </c>
      <c r="D5" s="45">
        <f t="shared" si="0"/>
        <v>438.8</v>
      </c>
      <c r="E5" s="141">
        <f t="shared" si="1"/>
        <v>13</v>
      </c>
      <c r="F5" s="41">
        <f>'Risultati gare'!P6</f>
        <v>40</v>
      </c>
      <c r="G5" s="41"/>
      <c r="H5" s="41"/>
      <c r="I5" s="41"/>
      <c r="J5" s="41"/>
      <c r="K5" s="41">
        <f>'Risultati gare'!P22</f>
        <v>51.5</v>
      </c>
      <c r="L5" s="41"/>
      <c r="M5" s="41">
        <f>'Risultati gare'!P32</f>
        <v>25.75</v>
      </c>
      <c r="N5" s="41"/>
      <c r="O5" s="41">
        <f>'Risultati gare'!P40</f>
        <v>25.75</v>
      </c>
      <c r="P5" s="41">
        <f>'Risultati gare'!P48</f>
        <v>25.75</v>
      </c>
      <c r="Q5" s="41"/>
      <c r="R5" s="41">
        <f>'Risultati gare'!P55</f>
        <v>51.5</v>
      </c>
      <c r="S5" s="41"/>
      <c r="T5" s="41">
        <f>'Risultati gare'!P60</f>
        <v>25.75</v>
      </c>
      <c r="U5" s="41"/>
      <c r="V5" s="41"/>
      <c r="W5" s="41"/>
      <c r="X5" s="22">
        <f>'Risultati gare'!P76</f>
        <v>51.5</v>
      </c>
      <c r="Y5" s="41"/>
      <c r="Z5" s="22">
        <f>'Risultati gare'!P85</f>
        <v>5.55</v>
      </c>
      <c r="AA5" s="41"/>
      <c r="AB5" s="22">
        <f>'Risultati gare'!P96</f>
        <v>25.75</v>
      </c>
      <c r="AC5" s="41"/>
      <c r="AD5" s="41"/>
      <c r="AE5" s="22">
        <f>'Risultati gare'!$P$115</f>
        <v>27.5</v>
      </c>
      <c r="AF5" s="41"/>
      <c r="AG5" s="22">
        <f>'Risultati gare'!P127</f>
        <v>55</v>
      </c>
      <c r="AH5" s="22">
        <f>'Risultati gare'!P130</f>
        <v>27.5</v>
      </c>
    </row>
    <row r="6" spans="1:34" x14ac:dyDescent="0.2">
      <c r="A6" s="142">
        <v>4</v>
      </c>
      <c r="B6" s="140" t="s">
        <v>67</v>
      </c>
      <c r="C6" s="140" t="s">
        <v>51</v>
      </c>
      <c r="D6" s="45">
        <f t="shared" si="0"/>
        <v>435.3</v>
      </c>
      <c r="E6" s="141">
        <f t="shared" si="1"/>
        <v>6</v>
      </c>
      <c r="F6" s="41"/>
      <c r="G6" s="41">
        <f>'Risultati gare'!P9</f>
        <v>226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>
        <f>'Risultati gare'!P58</f>
        <v>75</v>
      </c>
      <c r="T6" s="41"/>
      <c r="U6" s="41">
        <f>'Risultati gare'!P69</f>
        <v>51.5</v>
      </c>
      <c r="V6" s="41"/>
      <c r="W6" s="41"/>
      <c r="X6" s="22">
        <f>'Risultati gare'!P81</f>
        <v>51.5</v>
      </c>
      <c r="Y6" s="41"/>
      <c r="Z6" s="22">
        <f>'Risultati gare'!P88</f>
        <v>5.55</v>
      </c>
      <c r="AA6" s="41"/>
      <c r="AB6" s="22">
        <f>'Risultati gare'!P99</f>
        <v>25.75</v>
      </c>
      <c r="AC6" s="41"/>
      <c r="AD6" s="41"/>
      <c r="AE6" s="41"/>
      <c r="AF6" s="41"/>
      <c r="AG6" s="41"/>
      <c r="AH6" s="41"/>
    </row>
    <row r="7" spans="1:34" x14ac:dyDescent="0.2">
      <c r="A7" s="142">
        <v>5</v>
      </c>
      <c r="B7" s="140" t="s">
        <v>2</v>
      </c>
      <c r="C7" s="140" t="s">
        <v>38</v>
      </c>
      <c r="D7" s="45">
        <f t="shared" si="0"/>
        <v>292.3</v>
      </c>
      <c r="E7" s="141">
        <f t="shared" si="1"/>
        <v>10</v>
      </c>
      <c r="F7" s="41"/>
      <c r="G7" s="41"/>
      <c r="H7" s="41"/>
      <c r="I7" s="41"/>
      <c r="J7" s="41"/>
      <c r="K7" s="41"/>
      <c r="L7" s="41"/>
      <c r="M7" s="41">
        <f>'Risultati gare'!P35</f>
        <v>25.75</v>
      </c>
      <c r="N7" s="41"/>
      <c r="O7" s="41">
        <f>'Risultati gare'!P43</f>
        <v>25.75</v>
      </c>
      <c r="P7" s="41">
        <f>'Risultati gare'!P49</f>
        <v>25.75</v>
      </c>
      <c r="Q7" s="41"/>
      <c r="R7" s="41"/>
      <c r="S7" s="41"/>
      <c r="T7" s="41"/>
      <c r="U7" s="41">
        <f>'Risultati gare'!P70</f>
        <v>51.5</v>
      </c>
      <c r="V7" s="41"/>
      <c r="W7" s="41"/>
      <c r="X7" s="22">
        <f>'Risultati gare'!P78</f>
        <v>51.5</v>
      </c>
      <c r="Y7" s="41"/>
      <c r="Z7" s="22">
        <f>'Risultati gare'!P87</f>
        <v>5.55</v>
      </c>
      <c r="AA7" s="41"/>
      <c r="AB7" s="22">
        <f>'Risultati gare'!P97</f>
        <v>25.75</v>
      </c>
      <c r="AC7" s="22">
        <f>'Risultati gare'!$C$106</f>
        <v>25.75</v>
      </c>
      <c r="AD7" s="41"/>
      <c r="AE7" s="22">
        <f>'Risultati gare'!$P$115</f>
        <v>27.5</v>
      </c>
      <c r="AF7" s="41"/>
      <c r="AG7" s="41"/>
      <c r="AH7" s="22">
        <f>'Risultati gare'!P132</f>
        <v>27.5</v>
      </c>
    </row>
    <row r="8" spans="1:34" x14ac:dyDescent="0.2">
      <c r="A8" s="142">
        <v>6</v>
      </c>
      <c r="B8" s="140" t="s">
        <v>4</v>
      </c>
      <c r="C8" s="140" t="s">
        <v>39</v>
      </c>
      <c r="D8" s="45">
        <f t="shared" si="0"/>
        <v>261</v>
      </c>
      <c r="E8" s="141">
        <f t="shared" si="1"/>
        <v>6</v>
      </c>
      <c r="F8" s="41"/>
      <c r="G8" s="41"/>
      <c r="H8" s="41"/>
      <c r="I8" s="41"/>
      <c r="J8" s="41"/>
      <c r="K8" s="41">
        <f>'Risultati gare'!P23</f>
        <v>51.5</v>
      </c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22">
        <f>'Risultati gare'!P74</f>
        <v>51.5</v>
      </c>
      <c r="X8" s="22">
        <f>'Risultati gare'!P77</f>
        <v>51.5</v>
      </c>
      <c r="Y8" s="41"/>
      <c r="Z8" s="41"/>
      <c r="AA8" s="41"/>
      <c r="AB8" s="41"/>
      <c r="AC8" s="41"/>
      <c r="AD8" s="22">
        <f>'Risultati gare'!$P$114</f>
        <v>51.5</v>
      </c>
      <c r="AE8" s="22">
        <f>'Risultati gare'!$P$115</f>
        <v>27.5</v>
      </c>
      <c r="AF8" s="41"/>
      <c r="AG8" s="41"/>
      <c r="AH8" s="22">
        <f>'Risultati gare'!P131</f>
        <v>27.5</v>
      </c>
    </row>
    <row r="9" spans="1:34" x14ac:dyDescent="0.2">
      <c r="A9" s="142">
        <v>7</v>
      </c>
      <c r="B9" s="140" t="s">
        <v>46</v>
      </c>
      <c r="C9" s="140" t="s">
        <v>51</v>
      </c>
      <c r="D9" s="45">
        <f t="shared" si="0"/>
        <v>227.55</v>
      </c>
      <c r="E9" s="141">
        <f t="shared" si="1"/>
        <v>8</v>
      </c>
      <c r="F9" s="41">
        <f>'Risultati gare'!P4</f>
        <v>40</v>
      </c>
      <c r="G9" s="41"/>
      <c r="H9" s="41"/>
      <c r="I9" s="41"/>
      <c r="J9" s="41"/>
      <c r="K9" s="41">
        <f>'Risultati gare'!P24</f>
        <v>51.5</v>
      </c>
      <c r="L9" s="41"/>
      <c r="M9" s="41">
        <f>'Risultati gare'!P31</f>
        <v>25.75</v>
      </c>
      <c r="N9" s="41"/>
      <c r="O9" s="41">
        <f>'Risultati gare'!P41</f>
        <v>25.75</v>
      </c>
      <c r="P9" s="41"/>
      <c r="Q9" s="41"/>
      <c r="R9" s="41"/>
      <c r="S9" s="41"/>
      <c r="T9" s="41"/>
      <c r="U9" s="41"/>
      <c r="V9" s="41"/>
      <c r="W9" s="41"/>
      <c r="X9" s="41"/>
      <c r="Y9" s="41"/>
      <c r="Z9" s="22">
        <f>'Risultati gare'!P84</f>
        <v>5.55</v>
      </c>
      <c r="AA9" s="41"/>
      <c r="AB9" s="22">
        <f>'Risultati gare'!P94</f>
        <v>25.75</v>
      </c>
      <c r="AC9" s="22">
        <f>'Risultati gare'!$C$106</f>
        <v>25.75</v>
      </c>
      <c r="AD9" s="41"/>
      <c r="AE9" s="22">
        <f>'Risultati gare'!$P$115</f>
        <v>27.5</v>
      </c>
      <c r="AF9" s="41"/>
      <c r="AG9" s="41"/>
      <c r="AH9" s="41"/>
    </row>
    <row r="10" spans="1:34" x14ac:dyDescent="0.2">
      <c r="A10" s="142">
        <v>8</v>
      </c>
      <c r="B10" s="140" t="s">
        <v>69</v>
      </c>
      <c r="C10" s="140" t="s">
        <v>38</v>
      </c>
      <c r="D10" s="45">
        <f t="shared" si="0"/>
        <v>220.25</v>
      </c>
      <c r="E10" s="141">
        <f t="shared" si="1"/>
        <v>7</v>
      </c>
      <c r="F10" s="41">
        <f>'Risultati gare'!P7</f>
        <v>40</v>
      </c>
      <c r="G10" s="41"/>
      <c r="H10" s="41"/>
      <c r="I10" s="41"/>
      <c r="J10" s="41"/>
      <c r="K10" s="41">
        <f>'Risultati gare'!P25</f>
        <v>51.5</v>
      </c>
      <c r="L10" s="41"/>
      <c r="M10" s="41">
        <f>'Risultati gare'!P36</f>
        <v>25.75</v>
      </c>
      <c r="N10" s="41"/>
      <c r="O10" s="41">
        <f>'Risultati gare'!P44</f>
        <v>25.75</v>
      </c>
      <c r="P10" s="41"/>
      <c r="Q10" s="41"/>
      <c r="R10" s="41"/>
      <c r="S10" s="41"/>
      <c r="T10" s="41">
        <f>'Risultati gare'!P62</f>
        <v>25.75</v>
      </c>
      <c r="U10" s="41"/>
      <c r="V10" s="41"/>
      <c r="W10" s="41"/>
      <c r="X10" s="41"/>
      <c r="Y10" s="41"/>
      <c r="Z10" s="41"/>
      <c r="AA10" s="41"/>
      <c r="AB10" s="22">
        <f>'Risultati gare'!P101</f>
        <v>25.75</v>
      </c>
      <c r="AC10" s="22">
        <f>'Risultati gare'!$C$106</f>
        <v>25.75</v>
      </c>
      <c r="AD10" s="41"/>
      <c r="AE10" s="41"/>
      <c r="AF10" s="41"/>
      <c r="AG10" s="41"/>
      <c r="AH10" s="41"/>
    </row>
    <row r="11" spans="1:34" x14ac:dyDescent="0.2">
      <c r="A11" s="142">
        <v>9</v>
      </c>
      <c r="B11" s="140" t="s">
        <v>73</v>
      </c>
      <c r="C11" s="140" t="s">
        <v>51</v>
      </c>
      <c r="D11" s="45">
        <f t="shared" si="0"/>
        <v>206</v>
      </c>
      <c r="E11" s="141">
        <f t="shared" si="1"/>
        <v>6</v>
      </c>
      <c r="F11" s="41"/>
      <c r="G11" s="41"/>
      <c r="H11" s="41"/>
      <c r="I11" s="41"/>
      <c r="J11" s="41"/>
      <c r="K11" s="41">
        <f>'Risultati gare'!P27</f>
        <v>51.5</v>
      </c>
      <c r="L11" s="41"/>
      <c r="M11" s="41"/>
      <c r="N11" s="41"/>
      <c r="O11" s="41"/>
      <c r="P11" s="41">
        <f>'Risultati gare'!P51</f>
        <v>25.75</v>
      </c>
      <c r="Q11" s="41"/>
      <c r="R11" s="41"/>
      <c r="S11" s="41"/>
      <c r="T11" s="41">
        <f>'Risultati gare'!P63</f>
        <v>25.75</v>
      </c>
      <c r="U11" s="41"/>
      <c r="V11" s="41"/>
      <c r="W11" s="41"/>
      <c r="X11" s="22">
        <f>'Risultati gare'!P82</f>
        <v>51.5</v>
      </c>
      <c r="Y11" s="41"/>
      <c r="Z11" s="41"/>
      <c r="AA11" s="41"/>
      <c r="AB11" s="22">
        <f>'Risultati gare'!P100</f>
        <v>25.75</v>
      </c>
      <c r="AC11" s="22">
        <f>'Risultati gare'!$C$106</f>
        <v>25.75</v>
      </c>
      <c r="AD11" s="41"/>
      <c r="AE11" s="41"/>
      <c r="AF11" s="41"/>
      <c r="AG11" s="41"/>
      <c r="AH11" s="41"/>
    </row>
    <row r="12" spans="1:34" x14ac:dyDescent="0.2">
      <c r="A12" s="142">
        <v>10</v>
      </c>
      <c r="B12" s="140" t="s">
        <v>5</v>
      </c>
      <c r="C12" s="140" t="s">
        <v>36</v>
      </c>
      <c r="D12" s="45">
        <f t="shared" si="0"/>
        <v>189.3</v>
      </c>
      <c r="E12" s="141">
        <f t="shared" si="1"/>
        <v>8</v>
      </c>
      <c r="F12" s="41"/>
      <c r="G12" s="41"/>
      <c r="H12" s="41"/>
      <c r="I12" s="41"/>
      <c r="J12" s="41"/>
      <c r="K12" s="41"/>
      <c r="L12" s="41"/>
      <c r="M12" s="41"/>
      <c r="N12" s="41"/>
      <c r="O12" s="41">
        <f>'Risultati gare'!P47</f>
        <v>25.75</v>
      </c>
      <c r="P12" s="41">
        <f>'Risultati gare'!P53</f>
        <v>25.75</v>
      </c>
      <c r="Q12" s="41"/>
      <c r="R12" s="41"/>
      <c r="S12" s="41"/>
      <c r="T12" s="41">
        <f>'Risultati gare'!P67</f>
        <v>25.75</v>
      </c>
      <c r="U12" s="41"/>
      <c r="V12" s="41"/>
      <c r="W12" s="41"/>
      <c r="X12" s="41"/>
      <c r="Y12" s="41"/>
      <c r="Z12" s="22">
        <f>'Risultati gare'!P92</f>
        <v>5.55</v>
      </c>
      <c r="AA12" s="41"/>
      <c r="AB12" s="22">
        <f>'Risultati gare'!P105</f>
        <v>25.75</v>
      </c>
      <c r="AC12" s="22">
        <f>'Risultati gare'!$C$106</f>
        <v>25.75</v>
      </c>
      <c r="AD12" s="41"/>
      <c r="AE12" s="22">
        <f>'Risultati gare'!$P$115</f>
        <v>27.5</v>
      </c>
      <c r="AF12" s="41"/>
      <c r="AG12" s="41"/>
      <c r="AH12" s="22">
        <f>'Risultati gare'!P128</f>
        <v>27.5</v>
      </c>
    </row>
    <row r="13" spans="1:34" x14ac:dyDescent="0.2">
      <c r="A13" s="142">
        <v>11</v>
      </c>
      <c r="B13" s="140" t="s">
        <v>74</v>
      </c>
      <c r="C13" s="140" t="s">
        <v>36</v>
      </c>
      <c r="D13" s="45">
        <f t="shared" si="0"/>
        <v>164.5</v>
      </c>
      <c r="E13" s="141">
        <f t="shared" si="1"/>
        <v>2</v>
      </c>
      <c r="F13" s="41"/>
      <c r="G13" s="41"/>
      <c r="H13" s="41"/>
      <c r="I13" s="41"/>
      <c r="J13" s="41"/>
      <c r="K13" s="41">
        <f>'Risultati gare'!P28</f>
        <v>51.5</v>
      </c>
      <c r="L13" s="41"/>
      <c r="M13" s="41"/>
      <c r="N13" s="41">
        <f>'Risultati gare'!P38</f>
        <v>113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</row>
    <row r="14" spans="1:34" x14ac:dyDescent="0.2">
      <c r="A14" s="142">
        <v>12</v>
      </c>
      <c r="B14" s="140" t="s">
        <v>66</v>
      </c>
      <c r="C14" s="140" t="s">
        <v>40</v>
      </c>
      <c r="D14" s="45">
        <f t="shared" si="0"/>
        <v>160.05000000000001</v>
      </c>
      <c r="E14" s="141">
        <f t="shared" si="1"/>
        <v>6</v>
      </c>
      <c r="F14" s="41"/>
      <c r="G14" s="41"/>
      <c r="H14" s="41"/>
      <c r="I14" s="41"/>
      <c r="J14" s="41"/>
      <c r="K14" s="41">
        <f>'Risultati gare'!P26</f>
        <v>51.5</v>
      </c>
      <c r="L14" s="41"/>
      <c r="M14" s="41"/>
      <c r="N14" s="41"/>
      <c r="O14" s="41"/>
      <c r="P14" s="41">
        <f>'Risultati gare'!P50</f>
        <v>25.75</v>
      </c>
      <c r="Q14" s="41"/>
      <c r="R14" s="41"/>
      <c r="S14" s="41"/>
      <c r="T14" s="41">
        <f>'Risultati gare'!P61</f>
        <v>25.75</v>
      </c>
      <c r="U14" s="41"/>
      <c r="V14" s="41"/>
      <c r="W14" s="41"/>
      <c r="X14" s="41"/>
      <c r="Y14" s="41"/>
      <c r="Z14" s="22">
        <f>'Risultati gare'!P86</f>
        <v>5.55</v>
      </c>
      <c r="AA14" s="41"/>
      <c r="AB14" s="22">
        <f>'Risultati gare'!P98</f>
        <v>25.75</v>
      </c>
      <c r="AC14" s="22">
        <f>'Risultati gare'!$C$106</f>
        <v>25.75</v>
      </c>
      <c r="AD14" s="41"/>
      <c r="AE14" s="41"/>
      <c r="AF14" s="41"/>
      <c r="AG14" s="41"/>
      <c r="AH14" s="41"/>
    </row>
    <row r="15" spans="1:34" x14ac:dyDescent="0.2">
      <c r="A15" s="142">
        <v>13</v>
      </c>
      <c r="B15" s="140" t="s">
        <v>128</v>
      </c>
      <c r="C15" s="140" t="s">
        <v>36</v>
      </c>
      <c r="D15" s="45">
        <f t="shared" si="0"/>
        <v>144.30000000000001</v>
      </c>
      <c r="E15" s="141">
        <f t="shared" si="1"/>
        <v>3</v>
      </c>
      <c r="F15" s="41"/>
      <c r="G15" s="41"/>
      <c r="H15" s="41"/>
      <c r="I15" s="41"/>
      <c r="J15" s="41"/>
      <c r="K15" s="41"/>
      <c r="L15" s="41">
        <f>'Risultati gare'!P30</f>
        <v>113</v>
      </c>
      <c r="M15" s="41"/>
      <c r="N15" s="41"/>
      <c r="O15" s="41">
        <f>'Risultati gare'!P46</f>
        <v>25.75</v>
      </c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22">
        <f>'Risultati gare'!P90</f>
        <v>5.55</v>
      </c>
      <c r="AA15" s="41"/>
      <c r="AB15" s="41"/>
      <c r="AC15" s="41"/>
      <c r="AD15" s="41"/>
      <c r="AE15" s="41"/>
      <c r="AF15" s="41"/>
      <c r="AG15" s="41"/>
      <c r="AH15" s="41"/>
    </row>
    <row r="16" spans="1:34" x14ac:dyDescent="0.2">
      <c r="A16" s="142">
        <v>14</v>
      </c>
      <c r="B16" s="140" t="s">
        <v>63</v>
      </c>
      <c r="C16" s="140" t="s">
        <v>59</v>
      </c>
      <c r="D16" s="45">
        <f t="shared" si="0"/>
        <v>143</v>
      </c>
      <c r="E16" s="141">
        <f t="shared" si="1"/>
        <v>4</v>
      </c>
      <c r="F16" s="41">
        <f>'Risultati gare'!P5</f>
        <v>40</v>
      </c>
      <c r="G16" s="41"/>
      <c r="H16" s="41"/>
      <c r="I16" s="41"/>
      <c r="J16" s="41"/>
      <c r="K16" s="41"/>
      <c r="L16" s="41"/>
      <c r="M16" s="41"/>
      <c r="N16" s="41"/>
      <c r="O16" s="41">
        <f>'Risultati gare'!P39</f>
        <v>25.75</v>
      </c>
      <c r="P16" s="41"/>
      <c r="Q16" s="41"/>
      <c r="R16" s="41"/>
      <c r="S16" s="41"/>
      <c r="T16" s="41"/>
      <c r="U16" s="41"/>
      <c r="V16" s="41"/>
      <c r="W16" s="41"/>
      <c r="X16" s="22">
        <f>'Risultati gare'!P75</f>
        <v>51.5</v>
      </c>
      <c r="Y16" s="41"/>
      <c r="Z16" s="41"/>
      <c r="AA16" s="41"/>
      <c r="AB16" s="41"/>
      <c r="AC16" s="22">
        <f>'Risultati gare'!$C$106</f>
        <v>25.75</v>
      </c>
      <c r="AD16" s="41"/>
      <c r="AE16" s="41"/>
      <c r="AF16" s="41"/>
      <c r="AG16" s="41"/>
      <c r="AH16" s="41"/>
    </row>
    <row r="17" spans="1:34" x14ac:dyDescent="0.2">
      <c r="A17" s="142">
        <v>15</v>
      </c>
      <c r="B17" s="140" t="s">
        <v>70</v>
      </c>
      <c r="C17" s="140" t="s">
        <v>36</v>
      </c>
      <c r="D17" s="45">
        <f t="shared" si="0"/>
        <v>103</v>
      </c>
      <c r="E17" s="141">
        <f t="shared" si="1"/>
        <v>2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>
        <f>'Risultati gare'!P56</f>
        <v>51.5</v>
      </c>
      <c r="S17" s="41"/>
      <c r="T17" s="41"/>
      <c r="U17" s="41"/>
      <c r="V17" s="22">
        <f>'Risultati gare'!P72</f>
        <v>51.5</v>
      </c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</row>
    <row r="18" spans="1:34" x14ac:dyDescent="0.2">
      <c r="A18" s="142">
        <v>16</v>
      </c>
      <c r="B18" s="140" t="s">
        <v>3</v>
      </c>
      <c r="C18" s="140" t="s">
        <v>37</v>
      </c>
      <c r="D18" s="45">
        <f t="shared" si="0"/>
        <v>80.75</v>
      </c>
      <c r="E18" s="141">
        <f t="shared" si="1"/>
        <v>3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>
        <f>'Risultati gare'!P65</f>
        <v>25.75</v>
      </c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22">
        <f>'Risultati gare'!P125</f>
        <v>27.5</v>
      </c>
      <c r="AG18" s="41"/>
      <c r="AH18" s="22">
        <f>'Risultati gare'!P129</f>
        <v>27.5</v>
      </c>
    </row>
    <row r="19" spans="1:34" x14ac:dyDescent="0.2">
      <c r="A19" s="142">
        <v>17</v>
      </c>
      <c r="B19" s="140" t="s">
        <v>48</v>
      </c>
      <c r="C19" s="140" t="s">
        <v>39</v>
      </c>
      <c r="D19" s="45">
        <f t="shared" si="0"/>
        <v>79</v>
      </c>
      <c r="E19" s="141">
        <f t="shared" si="1"/>
        <v>3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22">
        <f>'Risultati gare'!P95</f>
        <v>25.75</v>
      </c>
      <c r="AC19" s="22">
        <f>'Risultati gare'!$C$106</f>
        <v>25.75</v>
      </c>
      <c r="AD19" s="41"/>
      <c r="AE19" s="22">
        <f>'Risultati gare'!$P$115</f>
        <v>27.5</v>
      </c>
      <c r="AF19" s="41"/>
      <c r="AG19" s="41"/>
      <c r="AH19" s="41"/>
    </row>
    <row r="20" spans="1:34" x14ac:dyDescent="0.2">
      <c r="A20" s="142">
        <v>18</v>
      </c>
      <c r="B20" s="140" t="s">
        <v>44</v>
      </c>
      <c r="C20" s="140" t="s">
        <v>40</v>
      </c>
      <c r="D20" s="45">
        <f t="shared" si="0"/>
        <v>58.8</v>
      </c>
      <c r="E20" s="141">
        <f t="shared" si="1"/>
        <v>3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>
        <f>'Risultati gare'!P52</f>
        <v>25.75</v>
      </c>
      <c r="Q20" s="41"/>
      <c r="R20" s="41"/>
      <c r="S20" s="41"/>
      <c r="T20" s="41"/>
      <c r="U20" s="41"/>
      <c r="V20" s="41"/>
      <c r="W20" s="41"/>
      <c r="X20" s="41"/>
      <c r="Y20" s="41"/>
      <c r="Z20" s="22">
        <f>'Risultati gare'!P91</f>
        <v>5.55</v>
      </c>
      <c r="AA20" s="41"/>
      <c r="AB20" s="41"/>
      <c r="AC20" s="41"/>
      <c r="AD20" s="41"/>
      <c r="AE20" s="41"/>
      <c r="AF20" s="22">
        <f>'Risultati gare'!P126</f>
        <v>27.5</v>
      </c>
      <c r="AG20" s="41"/>
      <c r="AH20" s="41"/>
    </row>
    <row r="21" spans="1:34" x14ac:dyDescent="0.2">
      <c r="A21" s="142">
        <v>19</v>
      </c>
      <c r="B21" s="140" t="s">
        <v>50</v>
      </c>
      <c r="C21" s="140" t="s">
        <v>37</v>
      </c>
      <c r="D21" s="45">
        <f t="shared" si="0"/>
        <v>53.25</v>
      </c>
      <c r="E21" s="141">
        <f t="shared" si="1"/>
        <v>2</v>
      </c>
      <c r="F21" s="41"/>
      <c r="G21" s="41"/>
      <c r="H21" s="41"/>
      <c r="I21" s="41"/>
      <c r="J21" s="41"/>
      <c r="K21" s="41"/>
      <c r="L21" s="41"/>
      <c r="M21" s="41">
        <f>'Risultati gare'!P34</f>
        <v>25.75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22">
        <f>'Risultati gare'!$P$115</f>
        <v>27.5</v>
      </c>
      <c r="AF21" s="41"/>
      <c r="AG21" s="41"/>
      <c r="AH21" s="41"/>
    </row>
    <row r="22" spans="1:34" x14ac:dyDescent="0.2">
      <c r="A22" s="142">
        <v>20</v>
      </c>
      <c r="B22" s="140" t="s">
        <v>64</v>
      </c>
      <c r="C22" s="140" t="s">
        <v>36</v>
      </c>
      <c r="D22" s="45">
        <f t="shared" si="0"/>
        <v>51.5</v>
      </c>
      <c r="E22" s="141">
        <f t="shared" si="1"/>
        <v>1</v>
      </c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22">
        <f>'Risultati gare'!P80</f>
        <v>51.5</v>
      </c>
      <c r="Y22" s="41"/>
      <c r="Z22" s="41"/>
      <c r="AA22" s="41"/>
      <c r="AB22" s="41"/>
      <c r="AC22" s="41"/>
      <c r="AD22" s="41"/>
      <c r="AE22" s="41"/>
      <c r="AF22" s="41"/>
      <c r="AG22" s="41"/>
      <c r="AH22" s="41"/>
    </row>
    <row r="23" spans="1:34" x14ac:dyDescent="0.2">
      <c r="A23" s="142">
        <v>20</v>
      </c>
      <c r="B23" s="140" t="s">
        <v>72</v>
      </c>
      <c r="C23" s="140" t="s">
        <v>38</v>
      </c>
      <c r="D23" s="45">
        <f t="shared" si="0"/>
        <v>51.5</v>
      </c>
      <c r="E23" s="141">
        <f t="shared" si="1"/>
        <v>1</v>
      </c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>
        <f>'Risultati gare'!P57</f>
        <v>51.5</v>
      </c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</row>
    <row r="24" spans="1:34" x14ac:dyDescent="0.2">
      <c r="A24" s="142">
        <v>20</v>
      </c>
      <c r="B24" s="140" t="s">
        <v>144</v>
      </c>
      <c r="C24" s="140" t="s">
        <v>145</v>
      </c>
      <c r="D24" s="45">
        <f t="shared" si="0"/>
        <v>51.5</v>
      </c>
      <c r="E24" s="141">
        <f t="shared" si="1"/>
        <v>1</v>
      </c>
      <c r="F24" s="41"/>
      <c r="G24" s="41"/>
      <c r="H24" s="41"/>
      <c r="I24" s="41"/>
      <c r="J24" s="41"/>
      <c r="K24" s="41">
        <f>'Risultati gare'!P29</f>
        <v>51.5</v>
      </c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</row>
    <row r="25" spans="1:34" x14ac:dyDescent="0.2">
      <c r="A25" s="142">
        <v>23</v>
      </c>
      <c r="B25" s="140" t="s">
        <v>49</v>
      </c>
      <c r="C25" s="140" t="s">
        <v>39</v>
      </c>
      <c r="D25" s="45">
        <f t="shared" si="0"/>
        <v>27.5</v>
      </c>
      <c r="E25" s="141">
        <f t="shared" si="1"/>
        <v>1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22">
        <f>'Risultati gare'!$P$115</f>
        <v>27.5</v>
      </c>
      <c r="AF25" s="41"/>
      <c r="AG25" s="41"/>
      <c r="AH25" s="41"/>
    </row>
    <row r="26" spans="1:34" x14ac:dyDescent="0.2">
      <c r="A26" s="142">
        <v>23</v>
      </c>
      <c r="B26" s="140" t="s">
        <v>23</v>
      </c>
      <c r="C26" s="140" t="s">
        <v>39</v>
      </c>
      <c r="D26" s="45">
        <f t="shared" si="0"/>
        <v>27.5</v>
      </c>
      <c r="E26" s="141">
        <f t="shared" si="1"/>
        <v>1</v>
      </c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22">
        <f>'Risultati gare'!P132</f>
        <v>27.5</v>
      </c>
    </row>
    <row r="27" spans="1:34" x14ac:dyDescent="0.2">
      <c r="A27" s="142">
        <v>25</v>
      </c>
      <c r="B27" s="140" t="s">
        <v>82</v>
      </c>
      <c r="C27" s="140" t="s">
        <v>38</v>
      </c>
      <c r="D27" s="45">
        <f t="shared" si="0"/>
        <v>25.75</v>
      </c>
      <c r="E27" s="141">
        <f t="shared" si="1"/>
        <v>1</v>
      </c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22">
        <f>'Risultati gare'!P104</f>
        <v>25.75</v>
      </c>
      <c r="AC27" s="41"/>
      <c r="AD27" s="41"/>
      <c r="AE27" s="41"/>
      <c r="AF27" s="41"/>
      <c r="AG27" s="41"/>
      <c r="AH27" s="41"/>
    </row>
    <row r="28" spans="1:34" x14ac:dyDescent="0.2">
      <c r="A28" s="142">
        <v>25</v>
      </c>
      <c r="B28" s="140" t="s">
        <v>76</v>
      </c>
      <c r="C28" s="140" t="s">
        <v>60</v>
      </c>
      <c r="D28" s="45">
        <f t="shared" si="0"/>
        <v>25.75</v>
      </c>
      <c r="E28" s="141">
        <f t="shared" si="1"/>
        <v>1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>
        <f>'Risultati gare'!P66</f>
        <v>25.75</v>
      </c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</row>
    <row r="29" spans="1:34" x14ac:dyDescent="0.2">
      <c r="A29" s="142">
        <v>25</v>
      </c>
      <c r="B29" s="140" t="s">
        <v>77</v>
      </c>
      <c r="C29" s="140" t="s">
        <v>38</v>
      </c>
      <c r="D29" s="45">
        <f t="shared" si="0"/>
        <v>25.75</v>
      </c>
      <c r="E29" s="141">
        <f t="shared" si="1"/>
        <v>1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>
        <f>'Risultati gare'!P64</f>
        <v>25.75</v>
      </c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x14ac:dyDescent="0.2">
      <c r="A30" s="142">
        <v>25</v>
      </c>
      <c r="B30" s="140" t="s">
        <v>78</v>
      </c>
      <c r="C30" s="140" t="s">
        <v>36</v>
      </c>
      <c r="D30" s="45">
        <f t="shared" si="0"/>
        <v>25.75</v>
      </c>
      <c r="E30" s="141">
        <f t="shared" si="1"/>
        <v>1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>
        <f>'Risultati gare'!P54</f>
        <v>25.75</v>
      </c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</row>
    <row r="31" spans="1:34" x14ac:dyDescent="0.2">
      <c r="A31" s="142">
        <v>25</v>
      </c>
      <c r="B31" s="140" t="s">
        <v>79</v>
      </c>
      <c r="C31" s="140" t="s">
        <v>51</v>
      </c>
      <c r="D31" s="45">
        <f t="shared" si="0"/>
        <v>25.75</v>
      </c>
      <c r="E31" s="141">
        <f t="shared" si="1"/>
        <v>1</v>
      </c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22">
        <f>'Risultati gare'!P103</f>
        <v>25.75</v>
      </c>
      <c r="AC31" s="41"/>
      <c r="AD31" s="41"/>
      <c r="AE31" s="41"/>
      <c r="AF31" s="41"/>
      <c r="AG31" s="41"/>
      <c r="AH31" s="41"/>
    </row>
    <row r="32" spans="1:34" x14ac:dyDescent="0.2">
      <c r="A32" s="142">
        <v>30</v>
      </c>
      <c r="B32" s="140" t="s">
        <v>65</v>
      </c>
      <c r="C32" s="140" t="s">
        <v>51</v>
      </c>
      <c r="D32" s="45">
        <f t="shared" si="0"/>
        <v>0</v>
      </c>
      <c r="E32" s="141">
        <f t="shared" si="1"/>
        <v>0</v>
      </c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</row>
    <row r="33" spans="1:34" x14ac:dyDescent="0.2">
      <c r="A33" s="142">
        <v>30</v>
      </c>
      <c r="B33" s="140" t="s">
        <v>149</v>
      </c>
      <c r="C33" s="140" t="s">
        <v>38</v>
      </c>
      <c r="D33" s="45">
        <f t="shared" si="0"/>
        <v>0</v>
      </c>
      <c r="E33" s="141">
        <f t="shared" si="1"/>
        <v>0</v>
      </c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</row>
    <row r="34" spans="1:34" x14ac:dyDescent="0.2">
      <c r="A34" s="142">
        <v>30</v>
      </c>
      <c r="B34" s="140" t="s">
        <v>71</v>
      </c>
      <c r="C34" s="140" t="s">
        <v>37</v>
      </c>
      <c r="D34" s="45">
        <f t="shared" si="0"/>
        <v>0</v>
      </c>
      <c r="E34" s="141">
        <f t="shared" si="1"/>
        <v>0</v>
      </c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</row>
    <row r="35" spans="1:34" x14ac:dyDescent="0.2">
      <c r="A35" s="142">
        <v>30</v>
      </c>
      <c r="B35" s="140" t="s">
        <v>75</v>
      </c>
      <c r="C35" s="140" t="s">
        <v>40</v>
      </c>
      <c r="D35" s="45">
        <f t="shared" si="0"/>
        <v>0</v>
      </c>
      <c r="E35" s="141">
        <f t="shared" si="1"/>
        <v>0</v>
      </c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</row>
    <row r="36" spans="1:34" x14ac:dyDescent="0.2">
      <c r="A36" s="142">
        <v>30</v>
      </c>
      <c r="B36" s="140" t="s">
        <v>80</v>
      </c>
      <c r="C36" s="140" t="s">
        <v>38</v>
      </c>
      <c r="D36" s="45">
        <f t="shared" si="0"/>
        <v>0</v>
      </c>
      <c r="E36" s="141">
        <f t="shared" si="1"/>
        <v>0</v>
      </c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</row>
    <row r="37" spans="1:34" x14ac:dyDescent="0.2">
      <c r="A37" s="142">
        <v>30</v>
      </c>
      <c r="B37" s="140" t="s">
        <v>146</v>
      </c>
      <c r="C37" s="140" t="s">
        <v>37</v>
      </c>
      <c r="D37" s="45">
        <f t="shared" si="0"/>
        <v>0</v>
      </c>
      <c r="E37" s="141">
        <f t="shared" si="1"/>
        <v>0</v>
      </c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</row>
    <row r="38" spans="1:34" x14ac:dyDescent="0.2">
      <c r="A38" s="142">
        <v>30</v>
      </c>
      <c r="B38" s="140" t="s">
        <v>81</v>
      </c>
      <c r="C38" s="140" t="s">
        <v>61</v>
      </c>
      <c r="D38" s="45">
        <f t="shared" si="0"/>
        <v>0</v>
      </c>
      <c r="E38" s="141">
        <f t="shared" si="1"/>
        <v>0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</row>
  </sheetData>
  <sortState xmlns:xlrd2="http://schemas.microsoft.com/office/spreadsheetml/2017/richdata2" ref="A3:AH38">
    <sortCondition descending="1" ref="D3:D38"/>
    <sortCondition ref="B3:B38"/>
  </sortState>
  <dataConsolidate/>
  <mergeCells count="1">
    <mergeCell ref="A1:E1"/>
  </mergeCells>
  <conditionalFormatting sqref="B5">
    <cfRule type="duplicateValues" dxfId="68" priority="3"/>
  </conditionalFormatting>
  <conditionalFormatting sqref="B6">
    <cfRule type="duplicateValues" dxfId="67" priority="2"/>
  </conditionalFormatting>
  <conditionalFormatting sqref="B7">
    <cfRule type="duplicateValues" dxfId="66" priority="85"/>
  </conditionalFormatting>
  <conditionalFormatting sqref="B29">
    <cfRule type="duplicateValues" dxfId="65" priority="92"/>
  </conditionalFormatting>
  <conditionalFormatting sqref="B30:B35 B1:B2 B8:B28 B39:B1048576">
    <cfRule type="duplicateValues" dxfId="64" priority="93"/>
  </conditionalFormatting>
  <conditionalFormatting sqref="B36">
    <cfRule type="duplicateValues" dxfId="63" priority="62"/>
  </conditionalFormatting>
  <conditionalFormatting sqref="B37">
    <cfRule type="duplicateValues" dxfId="62" priority="49"/>
  </conditionalFormatting>
  <conditionalFormatting sqref="B38">
    <cfRule type="duplicateValues" dxfId="61" priority="36"/>
  </conditionalFormatting>
  <conditionalFormatting sqref="F3:U38">
    <cfRule type="cellIs" dxfId="60" priority="4" operator="greater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33"/>
  <sheetViews>
    <sheetView zoomScale="85" zoomScaleNormal="85" workbookViewId="0">
      <selection activeCell="R6" sqref="R6"/>
    </sheetView>
  </sheetViews>
  <sheetFormatPr defaultColWidth="16.6796875" defaultRowHeight="15" x14ac:dyDescent="0.2"/>
  <cols>
    <col min="1" max="1" width="10.76171875" style="1" customWidth="1"/>
    <col min="2" max="2" width="13.71875" style="1" customWidth="1"/>
    <col min="3" max="3" width="8.609375" style="1" customWidth="1"/>
    <col min="4" max="4" width="7.12890625" style="1" customWidth="1"/>
    <col min="5" max="5" width="23.67578125" style="7" bestFit="1" customWidth="1"/>
    <col min="6" max="6" width="5.24609375" style="1" customWidth="1"/>
    <col min="7" max="7" width="10.22265625" style="1" customWidth="1"/>
    <col min="8" max="8" width="8.33984375" style="5" customWidth="1"/>
    <col min="9" max="9" width="9.28125" style="7" customWidth="1"/>
    <col min="10" max="10" width="9.55078125" style="7" bestFit="1" customWidth="1"/>
    <col min="11" max="11" width="7.26171875" style="5" customWidth="1"/>
    <col min="12" max="12" width="8.47265625" style="9" customWidth="1"/>
    <col min="13" max="13" width="7.6640625" style="9" customWidth="1"/>
    <col min="14" max="14" width="8.875" style="9" customWidth="1"/>
    <col min="15" max="15" width="7.3984375" style="9" customWidth="1"/>
    <col min="16" max="16" width="10.0859375" style="9" customWidth="1"/>
    <col min="17" max="17" width="10.76171875" style="5" customWidth="1"/>
    <col min="18" max="16384" width="16.6796875" style="1"/>
  </cols>
  <sheetData>
    <row r="1" spans="1:20" ht="6.75" customHeight="1" x14ac:dyDescent="0.2"/>
    <row r="2" spans="1:20" ht="24.75" customHeight="1" x14ac:dyDescent="0.2">
      <c r="A2" s="352" t="s">
        <v>18</v>
      </c>
      <c r="B2" s="353"/>
      <c r="C2" s="353"/>
      <c r="D2" s="353"/>
      <c r="E2" s="354" t="s">
        <v>20</v>
      </c>
      <c r="F2" s="355"/>
      <c r="G2" s="355"/>
      <c r="H2" s="355"/>
      <c r="I2" s="355"/>
      <c r="J2" s="356"/>
      <c r="K2" s="349" t="s">
        <v>14</v>
      </c>
      <c r="L2" s="350"/>
      <c r="M2" s="350"/>
      <c r="N2" s="350"/>
      <c r="O2" s="350"/>
      <c r="P2" s="351"/>
      <c r="Q2" s="1"/>
    </row>
    <row r="3" spans="1:20" s="2" customFormat="1" ht="41.25" customHeight="1" thickBot="1" x14ac:dyDescent="0.25">
      <c r="A3" s="57" t="s">
        <v>11</v>
      </c>
      <c r="B3" s="57" t="s">
        <v>19</v>
      </c>
      <c r="C3" s="57" t="s">
        <v>21</v>
      </c>
      <c r="D3" s="57" t="s">
        <v>6</v>
      </c>
      <c r="E3" s="221" t="s">
        <v>32</v>
      </c>
      <c r="F3" s="221" t="s">
        <v>31</v>
      </c>
      <c r="G3" s="58" t="s">
        <v>41</v>
      </c>
      <c r="H3" s="58" t="s">
        <v>7</v>
      </c>
      <c r="I3" s="58" t="s">
        <v>8</v>
      </c>
      <c r="J3" s="58" t="s">
        <v>9</v>
      </c>
      <c r="K3" s="59" t="s">
        <v>12</v>
      </c>
      <c r="L3" s="60" t="s">
        <v>15</v>
      </c>
      <c r="M3" s="60" t="s">
        <v>13</v>
      </c>
      <c r="N3" s="60" t="s">
        <v>16</v>
      </c>
      <c r="O3" s="60" t="s">
        <v>17</v>
      </c>
      <c r="P3" s="11" t="s">
        <v>10</v>
      </c>
    </row>
    <row r="4" spans="1:20" ht="15.75" customHeight="1" thickBot="1" x14ac:dyDescent="0.25">
      <c r="A4" s="327">
        <v>45956</v>
      </c>
      <c r="B4" s="330" t="s">
        <v>155</v>
      </c>
      <c r="C4" s="333">
        <v>40</v>
      </c>
      <c r="D4" s="336">
        <v>100</v>
      </c>
      <c r="E4" s="145" t="s">
        <v>46</v>
      </c>
      <c r="F4" s="146" t="s">
        <v>51</v>
      </c>
      <c r="G4" s="326">
        <v>119</v>
      </c>
      <c r="H4" s="267">
        <v>6.3912037037037031E-2</v>
      </c>
      <c r="I4" s="146">
        <v>20</v>
      </c>
      <c r="J4" s="145">
        <v>4</v>
      </c>
      <c r="K4" s="184">
        <f>($G$4+1-I4)/$G$4*10*$D$4</f>
        <v>840.3361344537816</v>
      </c>
      <c r="L4" s="147">
        <f>'Bonus Distanza'!$B$3</f>
        <v>400</v>
      </c>
      <c r="M4" s="65">
        <v>0</v>
      </c>
      <c r="N4" s="89">
        <v>300</v>
      </c>
      <c r="O4" s="218">
        <f>SUM(K4:N4)</f>
        <v>1540.3361344537816</v>
      </c>
      <c r="P4" s="101">
        <f>$C$4</f>
        <v>40</v>
      </c>
      <c r="Q4" s="1"/>
      <c r="T4" s="154"/>
    </row>
    <row r="5" spans="1:20" x14ac:dyDescent="0.2">
      <c r="A5" s="390"/>
      <c r="B5" s="391"/>
      <c r="C5" s="392"/>
      <c r="D5" s="393"/>
      <c r="E5" s="148" t="s">
        <v>63</v>
      </c>
      <c r="F5" s="149" t="s">
        <v>59</v>
      </c>
      <c r="G5" s="308"/>
      <c r="H5" s="268">
        <v>6.4236111111111105E-2</v>
      </c>
      <c r="I5" s="149">
        <v>24</v>
      </c>
      <c r="J5" s="148">
        <v>3</v>
      </c>
      <c r="K5" s="184">
        <f t="shared" ref="K5:K7" si="0">($G$4+1-I5)/$G$4*10*$D$4</f>
        <v>806.72268907563023</v>
      </c>
      <c r="L5" s="150">
        <f>'Bonus Distanza'!$B$3</f>
        <v>400</v>
      </c>
      <c r="M5" s="65">
        <v>100</v>
      </c>
      <c r="N5" s="150">
        <v>0</v>
      </c>
      <c r="O5" s="219">
        <f t="shared" ref="O5:O6" si="1">SUM(K5:N5)</f>
        <v>1306.7226890756301</v>
      </c>
      <c r="P5" s="102">
        <f>$C$4</f>
        <v>40</v>
      </c>
    </row>
    <row r="6" spans="1:20" x14ac:dyDescent="0.2">
      <c r="A6" s="390"/>
      <c r="B6" s="391"/>
      <c r="C6" s="392"/>
      <c r="D6" s="393"/>
      <c r="E6" s="148" t="s">
        <v>1</v>
      </c>
      <c r="F6" s="149" t="s">
        <v>40</v>
      </c>
      <c r="G6" s="308"/>
      <c r="H6" s="268">
        <v>7.0636574074074074E-2</v>
      </c>
      <c r="I6" s="149">
        <v>60</v>
      </c>
      <c r="J6" s="148">
        <v>5</v>
      </c>
      <c r="K6" s="184">
        <f t="shared" si="0"/>
        <v>504.20168067226888</v>
      </c>
      <c r="L6" s="150">
        <f>'Bonus Distanza'!$B$3</f>
        <v>400</v>
      </c>
      <c r="M6" s="150">
        <v>0</v>
      </c>
      <c r="N6" s="150">
        <v>0</v>
      </c>
      <c r="O6" s="219">
        <f t="shared" si="1"/>
        <v>904.20168067226882</v>
      </c>
      <c r="P6" s="102">
        <f>$C$4</f>
        <v>40</v>
      </c>
    </row>
    <row r="7" spans="1:20" ht="15.75" thickBot="1" x14ac:dyDescent="0.25">
      <c r="A7" s="390"/>
      <c r="B7" s="391"/>
      <c r="C7" s="392"/>
      <c r="D7" s="392"/>
      <c r="E7" s="152" t="s">
        <v>69</v>
      </c>
      <c r="F7" s="151" t="s">
        <v>38</v>
      </c>
      <c r="G7" s="308"/>
      <c r="H7" s="222">
        <v>7.2384259259259259E-2</v>
      </c>
      <c r="I7" s="151">
        <v>71</v>
      </c>
      <c r="J7" s="152">
        <v>8</v>
      </c>
      <c r="K7" s="217">
        <f t="shared" si="0"/>
        <v>411.76470588235293</v>
      </c>
      <c r="L7" s="153">
        <f>'Bonus Distanza'!$B$3</f>
        <v>400</v>
      </c>
      <c r="M7" s="153">
        <v>0</v>
      </c>
      <c r="N7" s="153">
        <v>0</v>
      </c>
      <c r="O7" s="269">
        <f t="shared" ref="O7" si="2">SUM(K7:N7)</f>
        <v>811.76470588235293</v>
      </c>
      <c r="P7" s="128">
        <f>$C$4</f>
        <v>40</v>
      </c>
    </row>
    <row r="8" spans="1:20" s="7" customFormat="1" ht="21" customHeight="1" thickBot="1" x14ac:dyDescent="0.25">
      <c r="A8" s="280">
        <v>45949</v>
      </c>
      <c r="B8" s="282" t="s">
        <v>153</v>
      </c>
      <c r="C8" s="284">
        <v>226</v>
      </c>
      <c r="D8" s="286">
        <v>100</v>
      </c>
      <c r="E8" s="249" t="s">
        <v>47</v>
      </c>
      <c r="F8" s="136" t="s">
        <v>36</v>
      </c>
      <c r="G8" s="288">
        <v>52</v>
      </c>
      <c r="H8" s="99">
        <v>0.44947916666666665</v>
      </c>
      <c r="I8" s="249">
        <v>24</v>
      </c>
      <c r="J8" s="249">
        <v>5</v>
      </c>
      <c r="K8" s="88">
        <f>(G8+1-I8)/G8*10*D8</f>
        <v>557.69230769230762</v>
      </c>
      <c r="L8" s="86">
        <f>'Bonus Distanza'!B6</f>
        <v>1000</v>
      </c>
      <c r="M8" s="86">
        <v>0</v>
      </c>
      <c r="N8" s="86">
        <v>0</v>
      </c>
      <c r="O8" s="66">
        <f>SUM(K8:N8)</f>
        <v>1557.6923076923076</v>
      </c>
      <c r="P8" s="192">
        <f>C8</f>
        <v>226</v>
      </c>
    </row>
    <row r="9" spans="1:20" ht="18.75" customHeight="1" thickBot="1" x14ac:dyDescent="0.25">
      <c r="A9" s="281"/>
      <c r="B9" s="283"/>
      <c r="C9" s="285"/>
      <c r="D9" s="287">
        <v>75</v>
      </c>
      <c r="E9" s="179" t="s">
        <v>67</v>
      </c>
      <c r="F9" s="191" t="s">
        <v>51</v>
      </c>
      <c r="G9" s="289"/>
      <c r="H9" s="190">
        <v>0.52047453703703705</v>
      </c>
      <c r="I9" s="179">
        <v>41</v>
      </c>
      <c r="J9" s="179">
        <v>6</v>
      </c>
      <c r="K9" s="94">
        <f>(G8+1-I9)/G8*10*D8</f>
        <v>230.7692307692308</v>
      </c>
      <c r="L9" s="95">
        <f>'Bonus Distanza'!B6</f>
        <v>1000</v>
      </c>
      <c r="M9" s="95">
        <v>0</v>
      </c>
      <c r="N9" s="96">
        <v>0</v>
      </c>
      <c r="O9" s="74">
        <f>SUM(K9:N9)</f>
        <v>1230.7692307692307</v>
      </c>
      <c r="P9" s="193">
        <f>C8</f>
        <v>226</v>
      </c>
    </row>
    <row r="10" spans="1:20" ht="44.25" customHeight="1" thickBot="1" x14ac:dyDescent="0.25">
      <c r="A10" s="258">
        <v>45949</v>
      </c>
      <c r="B10" s="259" t="s">
        <v>154</v>
      </c>
      <c r="C10" s="260">
        <v>113</v>
      </c>
      <c r="D10" s="261">
        <v>75</v>
      </c>
      <c r="E10" s="262" t="s">
        <v>45</v>
      </c>
      <c r="F10" s="262" t="s">
        <v>38</v>
      </c>
      <c r="G10" s="263">
        <v>114</v>
      </c>
      <c r="H10" s="264">
        <v>0.25967592592592592</v>
      </c>
      <c r="I10" s="265">
        <v>92</v>
      </c>
      <c r="J10" s="265">
        <v>17</v>
      </c>
      <c r="K10" s="81">
        <f>(G10+1-I10)/G10*10*D10</f>
        <v>151.31578947368422</v>
      </c>
      <c r="L10" s="232">
        <f>'Bonus Distanza'!B5</f>
        <v>800</v>
      </c>
      <c r="M10" s="83">
        <v>0</v>
      </c>
      <c r="N10" s="96">
        <v>0</v>
      </c>
      <c r="O10" s="84">
        <f>SUM(K10:N10)</f>
        <v>951.31578947368416</v>
      </c>
      <c r="P10" s="85">
        <f>C10</f>
        <v>113</v>
      </c>
    </row>
    <row r="11" spans="1:20" ht="28.5" customHeight="1" thickBot="1" x14ac:dyDescent="0.25">
      <c r="A11" s="250">
        <v>45942</v>
      </c>
      <c r="B11" s="251" t="s">
        <v>152</v>
      </c>
      <c r="C11" s="252">
        <v>25.75</v>
      </c>
      <c r="D11" s="253">
        <v>75</v>
      </c>
      <c r="E11" s="254" t="s">
        <v>47</v>
      </c>
      <c r="F11" s="254" t="s">
        <v>36</v>
      </c>
      <c r="G11" s="255">
        <v>324</v>
      </c>
      <c r="H11" s="256">
        <v>5.2384259259259262E-2</v>
      </c>
      <c r="I11" s="257">
        <v>151</v>
      </c>
      <c r="J11" s="257">
        <v>25</v>
      </c>
      <c r="K11" s="81">
        <f>(G11+1-I11)/G11*10*D11</f>
        <v>402.77777777777783</v>
      </c>
      <c r="L11" s="232">
        <v>400</v>
      </c>
      <c r="M11" s="83">
        <v>0</v>
      </c>
      <c r="N11" s="96">
        <v>300</v>
      </c>
      <c r="O11" s="84">
        <f>SUM(K11:N11)</f>
        <v>1102.7777777777778</v>
      </c>
      <c r="P11" s="85">
        <v>25.75</v>
      </c>
    </row>
    <row r="12" spans="1:20" ht="15.75" customHeight="1" x14ac:dyDescent="0.2">
      <c r="A12" s="309">
        <v>45942</v>
      </c>
      <c r="B12" s="312" t="s">
        <v>147</v>
      </c>
      <c r="C12" s="315">
        <v>51.5</v>
      </c>
      <c r="D12" s="318">
        <v>100</v>
      </c>
      <c r="E12" s="235" t="s">
        <v>150</v>
      </c>
      <c r="F12" s="235" t="s">
        <v>40</v>
      </c>
      <c r="G12" s="308">
        <v>33</v>
      </c>
      <c r="H12" s="245">
        <v>2.7592592592592596E-2</v>
      </c>
      <c r="I12" s="186">
        <v>6</v>
      </c>
      <c r="J12" s="187"/>
      <c r="K12" s="184">
        <v>0</v>
      </c>
      <c r="L12" s="188">
        <f>'Bonus Distanza'!$B$4</f>
        <v>600</v>
      </c>
      <c r="M12" s="188">
        <v>0</v>
      </c>
      <c r="N12" s="183">
        <v>0</v>
      </c>
      <c r="O12" s="189">
        <f>SUM(K12:N12)</f>
        <v>600</v>
      </c>
      <c r="P12" s="185">
        <v>0</v>
      </c>
    </row>
    <row r="13" spans="1:20" x14ac:dyDescent="0.2">
      <c r="A13" s="310"/>
      <c r="B13" s="313"/>
      <c r="C13" s="316"/>
      <c r="D13" s="319"/>
      <c r="E13" s="236" t="s">
        <v>49</v>
      </c>
      <c r="F13" s="237" t="s">
        <v>39</v>
      </c>
      <c r="G13" s="306"/>
      <c r="H13" s="245">
        <v>4.9976851851851856E-2</v>
      </c>
      <c r="I13" s="149">
        <v>3</v>
      </c>
      <c r="J13" s="148"/>
      <c r="K13" s="184">
        <v>0</v>
      </c>
      <c r="L13" s="150">
        <f>'Bonus Distanza'!$B$4</f>
        <v>600</v>
      </c>
      <c r="M13" s="150">
        <v>0</v>
      </c>
      <c r="N13" s="126">
        <v>0</v>
      </c>
      <c r="O13" s="44">
        <f t="shared" ref="O13:O21" si="3">SUM(K13:N13)</f>
        <v>600</v>
      </c>
      <c r="P13" s="185">
        <v>0</v>
      </c>
    </row>
    <row r="14" spans="1:20" x14ac:dyDescent="0.2">
      <c r="A14" s="310"/>
      <c r="B14" s="313"/>
      <c r="C14" s="316"/>
      <c r="D14" s="319"/>
      <c r="E14" s="235" t="s">
        <v>45</v>
      </c>
      <c r="F14" s="238" t="s">
        <v>38</v>
      </c>
      <c r="G14" s="306"/>
      <c r="H14" s="245">
        <v>3.4965277777777783E-2</v>
      </c>
      <c r="I14" s="149">
        <v>2</v>
      </c>
      <c r="J14" s="148"/>
      <c r="K14" s="184">
        <v>0</v>
      </c>
      <c r="L14" s="150">
        <f>'Bonus Distanza'!$B$4</f>
        <v>600</v>
      </c>
      <c r="M14" s="150">
        <v>0</v>
      </c>
      <c r="N14" s="150">
        <v>0</v>
      </c>
      <c r="O14" s="44">
        <f t="shared" si="3"/>
        <v>600</v>
      </c>
      <c r="P14" s="185">
        <v>0</v>
      </c>
    </row>
    <row r="15" spans="1:20" x14ac:dyDescent="0.2">
      <c r="A15" s="310"/>
      <c r="B15" s="313"/>
      <c r="C15" s="316"/>
      <c r="D15" s="319"/>
      <c r="E15" s="239" t="s">
        <v>67</v>
      </c>
      <c r="F15" s="240" t="s">
        <v>51</v>
      </c>
      <c r="G15" s="306"/>
      <c r="H15" s="246">
        <v>2.238425925925926E-2</v>
      </c>
      <c r="I15" s="149">
        <v>3</v>
      </c>
      <c r="J15" s="148"/>
      <c r="K15" s="184">
        <v>0</v>
      </c>
      <c r="L15" s="150">
        <f>'Bonus Distanza'!$B$4</f>
        <v>600</v>
      </c>
      <c r="M15" s="150">
        <v>0</v>
      </c>
      <c r="N15" s="126">
        <v>0</v>
      </c>
      <c r="O15" s="44">
        <f t="shared" ref="O15:O17" si="4">SUM(K15:N15)</f>
        <v>600</v>
      </c>
      <c r="P15" s="185">
        <v>0</v>
      </c>
    </row>
    <row r="16" spans="1:20" x14ac:dyDescent="0.2">
      <c r="A16" s="310"/>
      <c r="B16" s="313"/>
      <c r="C16" s="316"/>
      <c r="D16" s="319"/>
      <c r="E16" s="241" t="s">
        <v>50</v>
      </c>
      <c r="F16" s="242" t="s">
        <v>37</v>
      </c>
      <c r="G16" s="306"/>
      <c r="H16" s="246">
        <v>5.451388888888889E-2</v>
      </c>
      <c r="I16" s="149">
        <v>6</v>
      </c>
      <c r="J16" s="148"/>
      <c r="K16" s="184">
        <v>0</v>
      </c>
      <c r="L16" s="150">
        <f>'Bonus Distanza'!$B$4</f>
        <v>600</v>
      </c>
      <c r="M16" s="150">
        <v>0</v>
      </c>
      <c r="N16" s="150">
        <v>0</v>
      </c>
      <c r="O16" s="44">
        <f t="shared" si="4"/>
        <v>600</v>
      </c>
      <c r="P16" s="185">
        <v>0</v>
      </c>
    </row>
    <row r="17" spans="1:20" ht="15.75" thickBot="1" x14ac:dyDescent="0.25">
      <c r="A17" s="310"/>
      <c r="B17" s="313"/>
      <c r="C17" s="316"/>
      <c r="D17" s="319"/>
      <c r="E17" s="241" t="s">
        <v>148</v>
      </c>
      <c r="F17" s="242" t="s">
        <v>38</v>
      </c>
      <c r="G17" s="306"/>
      <c r="H17" s="246">
        <v>3.6921296296296292E-2</v>
      </c>
      <c r="I17" s="149">
        <v>4</v>
      </c>
      <c r="J17" s="148"/>
      <c r="K17" s="184">
        <v>0</v>
      </c>
      <c r="L17" s="150">
        <f>'Bonus Distanza'!$B$4</f>
        <v>600</v>
      </c>
      <c r="M17" s="150">
        <v>0</v>
      </c>
      <c r="N17" s="150">
        <v>0</v>
      </c>
      <c r="O17" s="74">
        <f t="shared" si="4"/>
        <v>600</v>
      </c>
      <c r="P17" s="185">
        <v>0</v>
      </c>
    </row>
    <row r="18" spans="1:20" x14ac:dyDescent="0.2">
      <c r="A18" s="310"/>
      <c r="B18" s="313"/>
      <c r="C18" s="316"/>
      <c r="D18" s="319"/>
      <c r="E18" s="243" t="s">
        <v>109</v>
      </c>
      <c r="F18" s="244" t="s">
        <v>38</v>
      </c>
      <c r="G18" s="306"/>
      <c r="H18" s="247">
        <v>2.6990740740740742E-2</v>
      </c>
      <c r="I18" s="149">
        <v>5</v>
      </c>
      <c r="J18" s="148"/>
      <c r="K18" s="184">
        <v>0</v>
      </c>
      <c r="L18" s="150">
        <f>'Bonus Distanza'!$B$4</f>
        <v>600</v>
      </c>
      <c r="M18" s="150">
        <v>0</v>
      </c>
      <c r="N18" s="150">
        <v>0</v>
      </c>
      <c r="O18" s="44">
        <f t="shared" si="3"/>
        <v>600</v>
      </c>
      <c r="P18" s="185">
        <v>0</v>
      </c>
    </row>
    <row r="19" spans="1:20" x14ac:dyDescent="0.2">
      <c r="A19" s="310"/>
      <c r="B19" s="313"/>
      <c r="C19" s="316"/>
      <c r="D19" s="319"/>
      <c r="E19" s="243" t="s">
        <v>3</v>
      </c>
      <c r="F19" s="243" t="s">
        <v>37</v>
      </c>
      <c r="G19" s="306"/>
      <c r="H19" s="248">
        <v>5.1527777777777777E-2</v>
      </c>
      <c r="I19" s="149">
        <v>4</v>
      </c>
      <c r="J19" s="148"/>
      <c r="K19" s="184">
        <v>0</v>
      </c>
      <c r="L19" s="150">
        <f>'Bonus Distanza'!$B$4</f>
        <v>600</v>
      </c>
      <c r="M19" s="150">
        <v>0</v>
      </c>
      <c r="N19" s="150">
        <v>0</v>
      </c>
      <c r="O19" s="44">
        <f t="shared" si="3"/>
        <v>600</v>
      </c>
      <c r="P19" s="185">
        <v>0</v>
      </c>
    </row>
    <row r="20" spans="1:20" x14ac:dyDescent="0.2">
      <c r="A20" s="341"/>
      <c r="B20" s="343"/>
      <c r="C20" s="345"/>
      <c r="D20" s="347"/>
      <c r="E20" s="243" t="s">
        <v>48</v>
      </c>
      <c r="F20" s="243" t="s">
        <v>39</v>
      </c>
      <c r="G20" s="306"/>
      <c r="H20" s="248">
        <v>3.7824074074074072E-2</v>
      </c>
      <c r="I20" s="151">
        <v>5</v>
      </c>
      <c r="J20" s="152"/>
      <c r="K20" s="184">
        <v>0</v>
      </c>
      <c r="L20" s="150">
        <f>'Bonus Distanza'!$B$4</f>
        <v>600</v>
      </c>
      <c r="M20" s="150">
        <v>0</v>
      </c>
      <c r="N20" s="150">
        <v>0</v>
      </c>
      <c r="O20" s="44">
        <f t="shared" si="3"/>
        <v>600</v>
      </c>
      <c r="P20" s="185">
        <v>0</v>
      </c>
      <c r="T20" s="154"/>
    </row>
    <row r="21" spans="1:20" ht="15.75" thickBot="1" x14ac:dyDescent="0.25">
      <c r="A21" s="341"/>
      <c r="B21" s="343"/>
      <c r="C21" s="345"/>
      <c r="D21" s="347"/>
      <c r="E21" s="152" t="s">
        <v>2</v>
      </c>
      <c r="F21" s="151" t="s">
        <v>38</v>
      </c>
      <c r="G21" s="306"/>
      <c r="H21" s="222" t="s">
        <v>151</v>
      </c>
      <c r="I21" s="151"/>
      <c r="J21" s="152"/>
      <c r="K21" s="217">
        <v>0</v>
      </c>
      <c r="L21" s="153">
        <f>'Bonus Distanza'!$B$4</f>
        <v>600</v>
      </c>
      <c r="M21" s="153">
        <v>0</v>
      </c>
      <c r="N21" s="153">
        <v>0</v>
      </c>
      <c r="O21" s="127">
        <f t="shared" si="3"/>
        <v>600</v>
      </c>
      <c r="P21" s="233">
        <v>0</v>
      </c>
      <c r="T21" s="154"/>
    </row>
    <row r="22" spans="1:20" ht="15.75" customHeight="1" x14ac:dyDescent="0.2">
      <c r="A22" s="280">
        <v>45942</v>
      </c>
      <c r="B22" s="282" t="s">
        <v>143</v>
      </c>
      <c r="C22" s="284">
        <v>51.5</v>
      </c>
      <c r="D22" s="286">
        <v>100</v>
      </c>
      <c r="E22" s="213" t="s">
        <v>1</v>
      </c>
      <c r="F22" s="136" t="s">
        <v>40</v>
      </c>
      <c r="G22" s="288">
        <v>148</v>
      </c>
      <c r="H22" s="137">
        <v>0.10305555555555555</v>
      </c>
      <c r="I22" s="136">
        <v>43</v>
      </c>
      <c r="J22" s="213">
        <v>2</v>
      </c>
      <c r="K22" s="88">
        <f>($G$22+1-I22)/$G$22*10*$D$22</f>
        <v>716.21621621621625</v>
      </c>
      <c r="L22" s="100">
        <f>'Bonus Distanza'!$B$4</f>
        <v>600</v>
      </c>
      <c r="M22" s="65">
        <v>200</v>
      </c>
      <c r="N22" s="65">
        <v>300</v>
      </c>
      <c r="O22" s="218">
        <f>SUM(K22:N22)</f>
        <v>1816.2162162162163</v>
      </c>
      <c r="P22" s="101">
        <f t="shared" ref="P22:P29" si="5">$C$22</f>
        <v>51.5</v>
      </c>
      <c r="T22" s="154"/>
    </row>
    <row r="23" spans="1:20" x14ac:dyDescent="0.2">
      <c r="A23" s="321"/>
      <c r="B23" s="322"/>
      <c r="C23" s="323"/>
      <c r="D23" s="389"/>
      <c r="E23" s="214" t="s">
        <v>4</v>
      </c>
      <c r="F23" s="54" t="s">
        <v>39</v>
      </c>
      <c r="G23" s="306"/>
      <c r="H23" s="138">
        <v>0.10402777777777777</v>
      </c>
      <c r="I23" s="54">
        <v>49</v>
      </c>
      <c r="J23" s="214">
        <v>12</v>
      </c>
      <c r="K23" s="56">
        <f t="shared" ref="K23:K29" si="6">($G$22+1-I23)/$G$22*10*$D$22</f>
        <v>675.67567567567562</v>
      </c>
      <c r="L23" s="53">
        <f>'Bonus Distanza'!$B$4</f>
        <v>600</v>
      </c>
      <c r="M23" s="53">
        <v>0</v>
      </c>
      <c r="N23" s="53">
        <v>0</v>
      </c>
      <c r="O23" s="219">
        <f t="shared" ref="O23:O28" si="7">SUM(K23:N23)</f>
        <v>1275.6756756756756</v>
      </c>
      <c r="P23" s="102">
        <f t="shared" si="5"/>
        <v>51.5</v>
      </c>
    </row>
    <row r="24" spans="1:20" x14ac:dyDescent="0.2">
      <c r="A24" s="321"/>
      <c r="B24" s="322"/>
      <c r="C24" s="323"/>
      <c r="D24" s="389"/>
      <c r="E24" s="214" t="s">
        <v>46</v>
      </c>
      <c r="F24" s="54" t="s">
        <v>51</v>
      </c>
      <c r="G24" s="306"/>
      <c r="H24" s="138">
        <v>0.10795138888888889</v>
      </c>
      <c r="I24" s="54">
        <v>64</v>
      </c>
      <c r="J24" s="214">
        <v>7</v>
      </c>
      <c r="K24" s="56">
        <f t="shared" si="6"/>
        <v>574.32432432432438</v>
      </c>
      <c r="L24" s="53">
        <f>'Bonus Distanza'!$B$4</f>
        <v>600</v>
      </c>
      <c r="M24" s="53">
        <v>0</v>
      </c>
      <c r="N24" s="53">
        <v>0</v>
      </c>
      <c r="O24" s="219">
        <f t="shared" si="7"/>
        <v>1174.3243243243244</v>
      </c>
      <c r="P24" s="102">
        <f t="shared" si="5"/>
        <v>51.5</v>
      </c>
    </row>
    <row r="25" spans="1:20" x14ac:dyDescent="0.2">
      <c r="A25" s="321"/>
      <c r="B25" s="322"/>
      <c r="C25" s="323"/>
      <c r="D25" s="389"/>
      <c r="E25" s="214" t="s">
        <v>69</v>
      </c>
      <c r="F25" s="54" t="s">
        <v>38</v>
      </c>
      <c r="G25" s="306"/>
      <c r="H25" s="138">
        <v>0.10927083333333333</v>
      </c>
      <c r="I25" s="54">
        <v>71</v>
      </c>
      <c r="J25" s="214">
        <v>13</v>
      </c>
      <c r="K25" s="56">
        <f t="shared" si="6"/>
        <v>527.02702702702697</v>
      </c>
      <c r="L25" s="53">
        <f>'Bonus Distanza'!$B$4</f>
        <v>600</v>
      </c>
      <c r="M25" s="53">
        <v>0</v>
      </c>
      <c r="N25" s="53">
        <v>0</v>
      </c>
      <c r="O25" s="219">
        <f t="shared" si="7"/>
        <v>1127.0270270270271</v>
      </c>
      <c r="P25" s="102">
        <f t="shared" si="5"/>
        <v>51.5</v>
      </c>
    </row>
    <row r="26" spans="1:20" x14ac:dyDescent="0.2">
      <c r="A26" s="321"/>
      <c r="B26" s="322"/>
      <c r="C26" s="323"/>
      <c r="D26" s="389"/>
      <c r="E26" s="214" t="s">
        <v>66</v>
      </c>
      <c r="F26" s="54" t="s">
        <v>40</v>
      </c>
      <c r="G26" s="306"/>
      <c r="H26" s="138">
        <v>0.11483796296296296</v>
      </c>
      <c r="I26" s="54">
        <v>89</v>
      </c>
      <c r="J26" s="214">
        <v>6</v>
      </c>
      <c r="K26" s="56">
        <f t="shared" si="6"/>
        <v>405.40540540540542</v>
      </c>
      <c r="L26" s="53">
        <f>'Bonus Distanza'!$B$4</f>
        <v>600</v>
      </c>
      <c r="M26" s="53">
        <v>0</v>
      </c>
      <c r="N26" s="53">
        <v>0</v>
      </c>
      <c r="O26" s="219">
        <f t="shared" si="7"/>
        <v>1005.4054054054054</v>
      </c>
      <c r="P26" s="102">
        <f t="shared" si="5"/>
        <v>51.5</v>
      </c>
    </row>
    <row r="27" spans="1:20" x14ac:dyDescent="0.2">
      <c r="A27" s="321"/>
      <c r="B27" s="322"/>
      <c r="C27" s="323"/>
      <c r="D27" s="389"/>
      <c r="E27" s="214" t="s">
        <v>73</v>
      </c>
      <c r="F27" s="54" t="s">
        <v>51</v>
      </c>
      <c r="G27" s="306"/>
      <c r="H27" s="138">
        <v>0.11787037037037036</v>
      </c>
      <c r="I27" s="54">
        <v>100</v>
      </c>
      <c r="J27" s="214">
        <v>10</v>
      </c>
      <c r="K27" s="56">
        <f t="shared" si="6"/>
        <v>331.08108108108109</v>
      </c>
      <c r="L27" s="53">
        <f>'Bonus Distanza'!$B$4</f>
        <v>600</v>
      </c>
      <c r="M27" s="53">
        <v>0</v>
      </c>
      <c r="N27" s="126">
        <v>300</v>
      </c>
      <c r="O27" s="219">
        <f t="shared" si="7"/>
        <v>1231.081081081081</v>
      </c>
      <c r="P27" s="102">
        <f t="shared" si="5"/>
        <v>51.5</v>
      </c>
    </row>
    <row r="28" spans="1:20" x14ac:dyDescent="0.2">
      <c r="A28" s="321"/>
      <c r="B28" s="322"/>
      <c r="C28" s="323"/>
      <c r="D28" s="389"/>
      <c r="E28" s="214" t="s">
        <v>74</v>
      </c>
      <c r="F28" s="54" t="s">
        <v>36</v>
      </c>
      <c r="G28" s="306"/>
      <c r="H28" s="138">
        <v>0.13501157407407408</v>
      </c>
      <c r="I28" s="54">
        <v>126</v>
      </c>
      <c r="J28" s="207">
        <v>22</v>
      </c>
      <c r="K28" s="56">
        <f t="shared" si="6"/>
        <v>155.40540540540539</v>
      </c>
      <c r="L28" s="53">
        <f>'Bonus Distanza'!$B$4</f>
        <v>600</v>
      </c>
      <c r="M28" s="53">
        <v>0</v>
      </c>
      <c r="N28" s="53">
        <v>0</v>
      </c>
      <c r="O28" s="219">
        <f t="shared" si="7"/>
        <v>755.40540540540542</v>
      </c>
      <c r="P28" s="102">
        <f t="shared" si="5"/>
        <v>51.5</v>
      </c>
    </row>
    <row r="29" spans="1:20" ht="15.75" thickBot="1" x14ac:dyDescent="0.25">
      <c r="A29" s="358"/>
      <c r="B29" s="379"/>
      <c r="C29" s="380"/>
      <c r="D29" s="380"/>
      <c r="E29" s="179" t="s">
        <v>144</v>
      </c>
      <c r="F29" s="180" t="s">
        <v>145</v>
      </c>
      <c r="G29" s="363"/>
      <c r="H29" s="181">
        <v>0.14167824074074073</v>
      </c>
      <c r="I29" s="180">
        <v>129</v>
      </c>
      <c r="J29" s="179">
        <v>10</v>
      </c>
      <c r="K29" s="56">
        <f t="shared" si="6"/>
        <v>135.13513513513513</v>
      </c>
      <c r="L29" s="234">
        <f>'Bonus Distanza'!$B$4</f>
        <v>600</v>
      </c>
      <c r="M29" s="234">
        <v>0</v>
      </c>
      <c r="N29" s="234">
        <v>0</v>
      </c>
      <c r="O29" s="220">
        <f t="shared" ref="O29" si="8">SUM(K29:N29)</f>
        <v>735.1351351351351</v>
      </c>
      <c r="P29" s="103">
        <f t="shared" si="5"/>
        <v>51.5</v>
      </c>
    </row>
    <row r="30" spans="1:20" ht="28.5" customHeight="1" thickBot="1" x14ac:dyDescent="0.25">
      <c r="A30" s="225">
        <v>45934</v>
      </c>
      <c r="B30" s="226" t="s">
        <v>142</v>
      </c>
      <c r="C30" s="227">
        <v>113</v>
      </c>
      <c r="D30" s="228">
        <v>75</v>
      </c>
      <c r="E30" s="229" t="s">
        <v>128</v>
      </c>
      <c r="F30" s="229" t="s">
        <v>36</v>
      </c>
      <c r="G30" s="230">
        <v>288</v>
      </c>
      <c r="H30" s="231">
        <v>0.24716435185185184</v>
      </c>
      <c r="I30" s="232">
        <v>266</v>
      </c>
      <c r="J30" s="232">
        <v>35</v>
      </c>
      <c r="K30" s="81">
        <f>(G30+1-I30)/G30*10*D30</f>
        <v>59.895833333333329</v>
      </c>
      <c r="L30" s="232">
        <f>'Bonus Distanza'!$B$5</f>
        <v>800</v>
      </c>
      <c r="M30" s="83">
        <v>0</v>
      </c>
      <c r="N30" s="83">
        <v>0</v>
      </c>
      <c r="O30" s="84">
        <f>SUM(K30:N30)</f>
        <v>859.89583333333337</v>
      </c>
      <c r="P30" s="85">
        <v>113</v>
      </c>
    </row>
    <row r="31" spans="1:20" ht="15.75" customHeight="1" x14ac:dyDescent="0.2">
      <c r="A31" s="385">
        <v>45928</v>
      </c>
      <c r="B31" s="386" t="s">
        <v>141</v>
      </c>
      <c r="C31" s="387">
        <v>25.75</v>
      </c>
      <c r="D31" s="388">
        <v>100</v>
      </c>
      <c r="E31" s="212" t="s">
        <v>46</v>
      </c>
      <c r="F31" s="216" t="s">
        <v>51</v>
      </c>
      <c r="G31" s="325">
        <v>1037</v>
      </c>
      <c r="H31" s="223">
        <v>5.4027777777777779E-2</v>
      </c>
      <c r="I31" s="216">
        <v>365</v>
      </c>
      <c r="J31" s="215">
        <v>20</v>
      </c>
      <c r="K31" s="184">
        <v>0</v>
      </c>
      <c r="L31" s="224">
        <f>'Bonus Distanza'!$B$3</f>
        <v>400</v>
      </c>
      <c r="M31" s="224">
        <v>0</v>
      </c>
      <c r="N31" s="224">
        <v>0</v>
      </c>
      <c r="O31" s="189">
        <f>SUM(K31:N31)</f>
        <v>400</v>
      </c>
      <c r="P31" s="185">
        <f t="shared" ref="P31:P37" si="9">$C$106</f>
        <v>25.75</v>
      </c>
    </row>
    <row r="32" spans="1:20" x14ac:dyDescent="0.2">
      <c r="A32" s="291"/>
      <c r="B32" s="295"/>
      <c r="C32" s="299"/>
      <c r="D32" s="303"/>
      <c r="E32" s="206" t="s">
        <v>1</v>
      </c>
      <c r="F32" s="54" t="s">
        <v>40</v>
      </c>
      <c r="G32" s="306"/>
      <c r="H32" s="138">
        <v>5.4027777777777779E-2</v>
      </c>
      <c r="I32" s="54">
        <v>365</v>
      </c>
      <c r="J32" s="206">
        <v>17</v>
      </c>
      <c r="K32" s="56">
        <v>0</v>
      </c>
      <c r="L32" s="53">
        <f>'Bonus Distanza'!$B$3</f>
        <v>400</v>
      </c>
      <c r="M32" s="53">
        <v>0</v>
      </c>
      <c r="N32" s="53">
        <v>0</v>
      </c>
      <c r="O32" s="44">
        <f t="shared" ref="O32:O36" si="10">SUM(K32:N32)</f>
        <v>400</v>
      </c>
      <c r="P32" s="102">
        <f t="shared" si="9"/>
        <v>25.75</v>
      </c>
    </row>
    <row r="33" spans="1:16" x14ac:dyDescent="0.2">
      <c r="A33" s="291"/>
      <c r="B33" s="295"/>
      <c r="C33" s="299"/>
      <c r="D33" s="303"/>
      <c r="E33" s="206" t="s">
        <v>47</v>
      </c>
      <c r="F33" s="54" t="s">
        <v>36</v>
      </c>
      <c r="G33" s="306"/>
      <c r="H33" s="138">
        <v>5.4027777777777779E-2</v>
      </c>
      <c r="I33" s="54">
        <v>365</v>
      </c>
      <c r="J33" s="206">
        <v>49</v>
      </c>
      <c r="K33" s="56">
        <v>0</v>
      </c>
      <c r="L33" s="53">
        <f>'Bonus Distanza'!$B$3</f>
        <v>400</v>
      </c>
      <c r="M33" s="53">
        <v>0</v>
      </c>
      <c r="N33" s="53">
        <v>0</v>
      </c>
      <c r="O33" s="44">
        <f t="shared" si="10"/>
        <v>400</v>
      </c>
      <c r="P33" s="102">
        <f t="shared" si="9"/>
        <v>25.75</v>
      </c>
    </row>
    <row r="34" spans="1:16" x14ac:dyDescent="0.2">
      <c r="A34" s="291"/>
      <c r="B34" s="295"/>
      <c r="C34" s="299"/>
      <c r="D34" s="303"/>
      <c r="E34" s="206" t="s">
        <v>50</v>
      </c>
      <c r="F34" s="54" t="s">
        <v>37</v>
      </c>
      <c r="G34" s="306"/>
      <c r="H34" s="138">
        <v>5.917824074074074E-2</v>
      </c>
      <c r="I34" s="54">
        <v>561</v>
      </c>
      <c r="J34" s="206">
        <v>82</v>
      </c>
      <c r="K34" s="56">
        <v>0</v>
      </c>
      <c r="L34" s="53">
        <f>'Bonus Distanza'!$B$3</f>
        <v>400</v>
      </c>
      <c r="M34" s="53">
        <v>0</v>
      </c>
      <c r="N34" s="53">
        <v>0</v>
      </c>
      <c r="O34" s="44">
        <f t="shared" si="10"/>
        <v>400</v>
      </c>
      <c r="P34" s="102">
        <f t="shared" si="9"/>
        <v>25.75</v>
      </c>
    </row>
    <row r="35" spans="1:16" x14ac:dyDescent="0.2">
      <c r="A35" s="291"/>
      <c r="B35" s="295"/>
      <c r="C35" s="299"/>
      <c r="D35" s="303"/>
      <c r="E35" s="206" t="s">
        <v>2</v>
      </c>
      <c r="F35" s="54" t="s">
        <v>38</v>
      </c>
      <c r="G35" s="306"/>
      <c r="H35" s="138">
        <v>5.917824074074074E-2</v>
      </c>
      <c r="I35" s="54">
        <v>561</v>
      </c>
      <c r="J35" s="206">
        <v>88</v>
      </c>
      <c r="K35" s="56">
        <v>0</v>
      </c>
      <c r="L35" s="53">
        <f>'Bonus Distanza'!$B$3</f>
        <v>400</v>
      </c>
      <c r="M35" s="53">
        <v>0</v>
      </c>
      <c r="N35" s="53">
        <v>0</v>
      </c>
      <c r="O35" s="44">
        <f t="shared" si="10"/>
        <v>400</v>
      </c>
      <c r="P35" s="102">
        <f t="shared" si="9"/>
        <v>25.75</v>
      </c>
    </row>
    <row r="36" spans="1:16" x14ac:dyDescent="0.2">
      <c r="A36" s="291"/>
      <c r="B36" s="295"/>
      <c r="C36" s="299"/>
      <c r="D36" s="303"/>
      <c r="E36" s="206" t="s">
        <v>69</v>
      </c>
      <c r="F36" s="54" t="s">
        <v>38</v>
      </c>
      <c r="G36" s="306"/>
      <c r="H36" s="138">
        <v>5.917824074074074E-2</v>
      </c>
      <c r="I36" s="54">
        <v>561</v>
      </c>
      <c r="J36" s="206">
        <v>98</v>
      </c>
      <c r="K36" s="56">
        <v>0</v>
      </c>
      <c r="L36" s="53">
        <f>'Bonus Distanza'!$B$3</f>
        <v>400</v>
      </c>
      <c r="M36" s="53">
        <v>0</v>
      </c>
      <c r="N36" s="53">
        <v>0</v>
      </c>
      <c r="O36" s="44">
        <f t="shared" si="10"/>
        <v>400</v>
      </c>
      <c r="P36" s="102">
        <f t="shared" si="9"/>
        <v>25.75</v>
      </c>
    </row>
    <row r="37" spans="1:16" ht="15.75" thickBot="1" x14ac:dyDescent="0.25">
      <c r="A37" s="292"/>
      <c r="B37" s="296"/>
      <c r="C37" s="300"/>
      <c r="D37" s="304"/>
      <c r="E37" s="206" t="s">
        <v>45</v>
      </c>
      <c r="F37" s="54" t="s">
        <v>38</v>
      </c>
      <c r="G37" s="307"/>
      <c r="H37" s="138">
        <v>5.917824074074074E-2</v>
      </c>
      <c r="I37" s="54">
        <v>561</v>
      </c>
      <c r="J37" s="207">
        <v>85</v>
      </c>
      <c r="K37" s="56">
        <v>0</v>
      </c>
      <c r="L37" s="53">
        <f>'Bonus Distanza'!$B$3</f>
        <v>400</v>
      </c>
      <c r="M37" s="53">
        <v>0</v>
      </c>
      <c r="N37" s="53">
        <v>0</v>
      </c>
      <c r="O37" s="44">
        <f t="shared" ref="O37" si="11">SUM(K37:N37)</f>
        <v>400</v>
      </c>
      <c r="P37" s="102">
        <f t="shared" si="9"/>
        <v>25.75</v>
      </c>
    </row>
    <row r="38" spans="1:16" ht="28.5" customHeight="1" thickBot="1" x14ac:dyDescent="0.25">
      <c r="A38" s="130">
        <v>45928</v>
      </c>
      <c r="B38" s="210" t="s">
        <v>140</v>
      </c>
      <c r="C38" s="204">
        <v>113</v>
      </c>
      <c r="D38" s="205">
        <v>75</v>
      </c>
      <c r="E38" s="205" t="s">
        <v>74</v>
      </c>
      <c r="F38" s="205" t="s">
        <v>36</v>
      </c>
      <c r="G38" s="205">
        <v>390</v>
      </c>
      <c r="H38" s="132">
        <v>0.28689814814814812</v>
      </c>
      <c r="I38" s="205">
        <v>297</v>
      </c>
      <c r="J38" s="205">
        <v>50</v>
      </c>
      <c r="K38" s="133">
        <f>(G38+1-I38)/G38*10*D38</f>
        <v>180.76923076923077</v>
      </c>
      <c r="L38" s="205">
        <f>'Bonus Distanza'!$B$5</f>
        <v>800</v>
      </c>
      <c r="M38" s="134">
        <v>0</v>
      </c>
      <c r="N38" s="134">
        <v>0</v>
      </c>
      <c r="O38" s="129">
        <f>SUM(K38:N38)</f>
        <v>980.76923076923072</v>
      </c>
      <c r="P38" s="135">
        <v>113</v>
      </c>
    </row>
    <row r="39" spans="1:16" ht="15.75" customHeight="1" x14ac:dyDescent="0.2">
      <c r="A39" s="290">
        <v>45927</v>
      </c>
      <c r="B39" s="294" t="s">
        <v>139</v>
      </c>
      <c r="C39" s="298">
        <v>25.75</v>
      </c>
      <c r="D39" s="302">
        <v>100</v>
      </c>
      <c r="E39" s="202" t="s">
        <v>63</v>
      </c>
      <c r="F39" s="136" t="s">
        <v>59</v>
      </c>
      <c r="G39" s="288">
        <v>805</v>
      </c>
      <c r="H39" s="137">
        <v>4.6574074074074073E-2</v>
      </c>
      <c r="I39" s="136">
        <v>208</v>
      </c>
      <c r="J39" s="202">
        <v>20</v>
      </c>
      <c r="K39" s="56">
        <f>($G$39+1-I39)/$G$39*10*$D$48</f>
        <v>742.85714285714289</v>
      </c>
      <c r="L39" s="100">
        <f>'Bonus Distanza'!$B$3</f>
        <v>400</v>
      </c>
      <c r="M39" s="100">
        <v>0</v>
      </c>
      <c r="N39" s="211">
        <v>300</v>
      </c>
      <c r="O39" s="66">
        <f>SUM(K39:N39)</f>
        <v>1442.8571428571429</v>
      </c>
      <c r="P39" s="101">
        <f t="shared" ref="P39:P47" si="12">$C$106</f>
        <v>25.75</v>
      </c>
    </row>
    <row r="40" spans="1:16" x14ac:dyDescent="0.2">
      <c r="A40" s="291"/>
      <c r="B40" s="295"/>
      <c r="C40" s="299"/>
      <c r="D40" s="303"/>
      <c r="E40" s="203" t="s">
        <v>1</v>
      </c>
      <c r="F40" s="54" t="s">
        <v>40</v>
      </c>
      <c r="G40" s="306"/>
      <c r="H40" s="138">
        <v>4.8819444444444443E-2</v>
      </c>
      <c r="I40" s="54">
        <v>337</v>
      </c>
      <c r="J40" s="203">
        <v>17</v>
      </c>
      <c r="K40" s="56">
        <f t="shared" ref="K40:K46" si="13">($G$39+1-I40)/$G$39*10*$D$48</f>
        <v>582.60869565217388</v>
      </c>
      <c r="L40" s="53">
        <f>'Bonus Distanza'!$B$3</f>
        <v>400</v>
      </c>
      <c r="M40" s="53">
        <v>0</v>
      </c>
      <c r="N40" s="53">
        <v>0</v>
      </c>
      <c r="O40" s="44">
        <f t="shared" ref="O40:O47" si="14">SUM(K40:N40)</f>
        <v>982.60869565217388</v>
      </c>
      <c r="P40" s="102">
        <f t="shared" si="12"/>
        <v>25.75</v>
      </c>
    </row>
    <row r="41" spans="1:16" x14ac:dyDescent="0.2">
      <c r="A41" s="291"/>
      <c r="B41" s="295"/>
      <c r="C41" s="299"/>
      <c r="D41" s="303"/>
      <c r="E41" s="203" t="s">
        <v>46</v>
      </c>
      <c r="F41" s="54" t="s">
        <v>51</v>
      </c>
      <c r="G41" s="306"/>
      <c r="H41" s="138">
        <v>4.8877314814814811E-2</v>
      </c>
      <c r="I41" s="54">
        <v>342</v>
      </c>
      <c r="J41" s="203">
        <v>43</v>
      </c>
      <c r="K41" s="56">
        <f t="shared" si="13"/>
        <v>576.39751552795019</v>
      </c>
      <c r="L41" s="53">
        <f>'Bonus Distanza'!$B$3</f>
        <v>400</v>
      </c>
      <c r="M41" s="53">
        <v>0</v>
      </c>
      <c r="N41" s="53">
        <v>0</v>
      </c>
      <c r="O41" s="44">
        <f t="shared" si="14"/>
        <v>976.39751552795019</v>
      </c>
      <c r="P41" s="102">
        <f t="shared" si="12"/>
        <v>25.75</v>
      </c>
    </row>
    <row r="42" spans="1:16" x14ac:dyDescent="0.2">
      <c r="A42" s="291"/>
      <c r="B42" s="295"/>
      <c r="C42" s="299"/>
      <c r="D42" s="303"/>
      <c r="E42" s="203" t="s">
        <v>47</v>
      </c>
      <c r="F42" s="54" t="s">
        <v>36</v>
      </c>
      <c r="G42" s="306"/>
      <c r="H42" s="138">
        <v>5.1782407407407409E-2</v>
      </c>
      <c r="I42" s="54">
        <v>464</v>
      </c>
      <c r="J42" s="203">
        <v>49</v>
      </c>
      <c r="K42" s="56">
        <f t="shared" si="13"/>
        <v>424.84472049689447</v>
      </c>
      <c r="L42" s="53">
        <f>'Bonus Distanza'!$B$3</f>
        <v>400</v>
      </c>
      <c r="M42" s="53">
        <v>0</v>
      </c>
      <c r="N42" s="53">
        <v>0</v>
      </c>
      <c r="O42" s="44">
        <f t="shared" si="14"/>
        <v>824.84472049689452</v>
      </c>
      <c r="P42" s="102">
        <f t="shared" si="12"/>
        <v>25.75</v>
      </c>
    </row>
    <row r="43" spans="1:16" x14ac:dyDescent="0.2">
      <c r="A43" s="291"/>
      <c r="B43" s="295"/>
      <c r="C43" s="299"/>
      <c r="D43" s="303"/>
      <c r="E43" s="203" t="s">
        <v>2</v>
      </c>
      <c r="F43" s="54" t="s">
        <v>38</v>
      </c>
      <c r="G43" s="306"/>
      <c r="H43" s="138">
        <v>5.2939814814814821E-2</v>
      </c>
      <c r="I43" s="54">
        <v>521</v>
      </c>
      <c r="J43" s="203">
        <v>82</v>
      </c>
      <c r="K43" s="56">
        <f t="shared" si="13"/>
        <v>354.03726708074538</v>
      </c>
      <c r="L43" s="53">
        <f>'Bonus Distanza'!$B$3</f>
        <v>400</v>
      </c>
      <c r="M43" s="53">
        <v>0</v>
      </c>
      <c r="N43" s="53">
        <v>0</v>
      </c>
      <c r="O43" s="44">
        <f t="shared" si="14"/>
        <v>754.03726708074532</v>
      </c>
      <c r="P43" s="102">
        <f t="shared" si="12"/>
        <v>25.75</v>
      </c>
    </row>
    <row r="44" spans="1:16" x14ac:dyDescent="0.2">
      <c r="A44" s="291"/>
      <c r="B44" s="295"/>
      <c r="C44" s="299"/>
      <c r="D44" s="303"/>
      <c r="E44" s="203" t="s">
        <v>69</v>
      </c>
      <c r="F44" s="54" t="s">
        <v>38</v>
      </c>
      <c r="G44" s="306"/>
      <c r="H44" s="138">
        <v>5.3726851851851852E-2</v>
      </c>
      <c r="I44" s="54">
        <v>555</v>
      </c>
      <c r="J44" s="203">
        <v>88</v>
      </c>
      <c r="K44" s="56">
        <f t="shared" si="13"/>
        <v>311.80124223602485</v>
      </c>
      <c r="L44" s="53">
        <f>'Bonus Distanza'!$B$3</f>
        <v>400</v>
      </c>
      <c r="M44" s="53">
        <v>0</v>
      </c>
      <c r="N44" s="53">
        <v>0</v>
      </c>
      <c r="O44" s="44">
        <f t="shared" si="14"/>
        <v>711.80124223602479</v>
      </c>
      <c r="P44" s="102">
        <f t="shared" si="12"/>
        <v>25.75</v>
      </c>
    </row>
    <row r="45" spans="1:16" x14ac:dyDescent="0.2">
      <c r="A45" s="291"/>
      <c r="B45" s="295"/>
      <c r="C45" s="299"/>
      <c r="D45" s="303"/>
      <c r="E45" s="203" t="s">
        <v>45</v>
      </c>
      <c r="F45" s="54" t="s">
        <v>38</v>
      </c>
      <c r="G45" s="306"/>
      <c r="H45" s="138">
        <v>5.5347222222222221E-2</v>
      </c>
      <c r="I45" s="54">
        <v>603</v>
      </c>
      <c r="J45" s="203">
        <v>98</v>
      </c>
      <c r="K45" s="56">
        <f t="shared" si="13"/>
        <v>252.17391304347822</v>
      </c>
      <c r="L45" s="53">
        <f>'Bonus Distanza'!$B$3</f>
        <v>400</v>
      </c>
      <c r="M45" s="53">
        <v>0</v>
      </c>
      <c r="N45" s="183">
        <v>300</v>
      </c>
      <c r="O45" s="44">
        <f t="shared" si="14"/>
        <v>952.17391304347825</v>
      </c>
      <c r="P45" s="102">
        <f t="shared" si="12"/>
        <v>25.75</v>
      </c>
    </row>
    <row r="46" spans="1:16" x14ac:dyDescent="0.2">
      <c r="A46" s="292"/>
      <c r="B46" s="296"/>
      <c r="C46" s="300"/>
      <c r="D46" s="304"/>
      <c r="E46" s="207" t="s">
        <v>128</v>
      </c>
      <c r="F46" s="208" t="s">
        <v>36</v>
      </c>
      <c r="G46" s="307"/>
      <c r="H46" s="138">
        <v>6.5532407407407414E-2</v>
      </c>
      <c r="I46" s="208">
        <v>756</v>
      </c>
      <c r="J46" s="207">
        <v>85</v>
      </c>
      <c r="K46" s="209">
        <f t="shared" si="13"/>
        <v>62.11180124223602</v>
      </c>
      <c r="L46" s="53">
        <f>'Bonus Distanza'!$B$3</f>
        <v>400</v>
      </c>
      <c r="M46" s="53">
        <v>0</v>
      </c>
      <c r="N46" s="53">
        <v>0</v>
      </c>
      <c r="O46" s="44">
        <f t="shared" ref="O46" si="15">SUM(K46:N46)</f>
        <v>462.11180124223603</v>
      </c>
      <c r="P46" s="102">
        <f t="shared" si="12"/>
        <v>25.75</v>
      </c>
    </row>
    <row r="47" spans="1:16" ht="15.75" thickBot="1" x14ac:dyDescent="0.25">
      <c r="A47" s="293"/>
      <c r="B47" s="297"/>
      <c r="C47" s="301"/>
      <c r="D47" s="305"/>
      <c r="E47" s="70" t="s">
        <v>5</v>
      </c>
      <c r="F47" s="72" t="s">
        <v>36</v>
      </c>
      <c r="G47" s="70">
        <v>248</v>
      </c>
      <c r="H47" s="139">
        <v>6.7754629629629637E-2</v>
      </c>
      <c r="I47" s="72">
        <v>228</v>
      </c>
      <c r="J47" s="70">
        <v>31</v>
      </c>
      <c r="K47" s="161">
        <f>($G$47+1-I47)/$G$47*10*$D$60</f>
        <v>84.677419354838705</v>
      </c>
      <c r="L47" s="72">
        <f>'Bonus Distanza'!$B$3</f>
        <v>400</v>
      </c>
      <c r="M47" s="73">
        <v>0</v>
      </c>
      <c r="N47" s="73">
        <v>0</v>
      </c>
      <c r="O47" s="74">
        <f t="shared" si="14"/>
        <v>484.67741935483872</v>
      </c>
      <c r="P47" s="103">
        <f t="shared" si="12"/>
        <v>25.75</v>
      </c>
    </row>
    <row r="48" spans="1:16" ht="15.75" customHeight="1" x14ac:dyDescent="0.2">
      <c r="A48" s="309">
        <v>45914</v>
      </c>
      <c r="B48" s="312" t="s">
        <v>138</v>
      </c>
      <c r="C48" s="315">
        <v>25.75</v>
      </c>
      <c r="D48" s="318">
        <v>100</v>
      </c>
      <c r="E48" s="5" t="s">
        <v>1</v>
      </c>
      <c r="F48" s="186" t="s">
        <v>40</v>
      </c>
      <c r="G48" s="308">
        <v>157</v>
      </c>
      <c r="H48" s="154">
        <v>4.7708333333333332E-2</v>
      </c>
      <c r="I48" s="186">
        <v>40</v>
      </c>
      <c r="J48" s="187">
        <v>4</v>
      </c>
      <c r="K48" s="184">
        <f>($G$48+1-I48)/$G$48*10*$D$48</f>
        <v>751.59235668789825</v>
      </c>
      <c r="L48" s="188">
        <f>'Bonus Distanza'!$B$3</f>
        <v>400</v>
      </c>
      <c r="M48" s="188">
        <v>0</v>
      </c>
      <c r="N48" s="183">
        <v>0</v>
      </c>
      <c r="O48" s="189">
        <f>SUM(K48:N48)</f>
        <v>1151.5923566878982</v>
      </c>
      <c r="P48" s="185">
        <f t="shared" ref="P48:P53" si="16">$C$106</f>
        <v>25.75</v>
      </c>
    </row>
    <row r="49" spans="1:16" x14ac:dyDescent="0.2">
      <c r="A49" s="310"/>
      <c r="B49" s="313"/>
      <c r="C49" s="316"/>
      <c r="D49" s="319"/>
      <c r="E49" s="148" t="s">
        <v>2</v>
      </c>
      <c r="F49" s="149" t="s">
        <v>38</v>
      </c>
      <c r="G49" s="306"/>
      <c r="H49" s="154">
        <v>5.1284722222222225E-2</v>
      </c>
      <c r="I49" s="149">
        <v>70</v>
      </c>
      <c r="J49" s="148">
        <v>16</v>
      </c>
      <c r="K49" s="184">
        <f t="shared" ref="K49:K52" si="17">($G$48+1-I49)/$G$48*10*$D$48</f>
        <v>560.50955414012731</v>
      </c>
      <c r="L49" s="150">
        <f>'Bonus Distanza'!$B$3</f>
        <v>400</v>
      </c>
      <c r="M49" s="150">
        <v>0</v>
      </c>
      <c r="N49" s="126">
        <v>0</v>
      </c>
      <c r="O49" s="44">
        <f t="shared" ref="O49:O53" si="18">SUM(K49:N49)</f>
        <v>960.50955414012731</v>
      </c>
      <c r="P49" s="102">
        <f t="shared" si="16"/>
        <v>25.75</v>
      </c>
    </row>
    <row r="50" spans="1:16" x14ac:dyDescent="0.2">
      <c r="A50" s="310"/>
      <c r="B50" s="313"/>
      <c r="C50" s="316"/>
      <c r="D50" s="319"/>
      <c r="E50" s="148" t="s">
        <v>66</v>
      </c>
      <c r="F50" s="149" t="s">
        <v>40</v>
      </c>
      <c r="G50" s="306"/>
      <c r="H50" s="154">
        <v>5.4282407407407411E-2</v>
      </c>
      <c r="I50" s="149">
        <v>97</v>
      </c>
      <c r="J50" s="148">
        <v>13</v>
      </c>
      <c r="K50" s="184">
        <f t="shared" si="17"/>
        <v>388.53503184713378</v>
      </c>
      <c r="L50" s="150">
        <f>'Bonus Distanza'!$B$3</f>
        <v>400</v>
      </c>
      <c r="M50" s="150">
        <v>0</v>
      </c>
      <c r="N50" s="150">
        <v>0</v>
      </c>
      <c r="O50" s="44">
        <f t="shared" si="18"/>
        <v>788.53503184713372</v>
      </c>
      <c r="P50" s="102">
        <f t="shared" si="16"/>
        <v>25.75</v>
      </c>
    </row>
    <row r="51" spans="1:16" x14ac:dyDescent="0.2">
      <c r="A51" s="310"/>
      <c r="B51" s="313"/>
      <c r="C51" s="316"/>
      <c r="D51" s="319"/>
      <c r="E51" s="148" t="s">
        <v>73</v>
      </c>
      <c r="F51" s="149" t="s">
        <v>51</v>
      </c>
      <c r="G51" s="306"/>
      <c r="H51" s="154">
        <v>5.603009259259259E-2</v>
      </c>
      <c r="I51" s="149">
        <v>103</v>
      </c>
      <c r="J51" s="148">
        <v>12</v>
      </c>
      <c r="K51" s="184">
        <f t="shared" si="17"/>
        <v>350.31847133757958</v>
      </c>
      <c r="L51" s="150">
        <f>'Bonus Distanza'!$B$3</f>
        <v>400</v>
      </c>
      <c r="M51" s="150">
        <v>0</v>
      </c>
      <c r="N51" s="126">
        <v>0</v>
      </c>
      <c r="O51" s="44">
        <f t="shared" si="18"/>
        <v>750.31847133757958</v>
      </c>
      <c r="P51" s="102">
        <f t="shared" si="16"/>
        <v>25.75</v>
      </c>
    </row>
    <row r="52" spans="1:16" x14ac:dyDescent="0.2">
      <c r="A52" s="310"/>
      <c r="B52" s="313"/>
      <c r="C52" s="316"/>
      <c r="D52" s="319"/>
      <c r="E52" s="148" t="s">
        <v>44</v>
      </c>
      <c r="F52" s="148" t="s">
        <v>40</v>
      </c>
      <c r="G52" s="307"/>
      <c r="H52" s="154">
        <v>6.3726851851851854E-2</v>
      </c>
      <c r="I52" s="149">
        <v>146</v>
      </c>
      <c r="J52" s="148">
        <v>26</v>
      </c>
      <c r="K52" s="184">
        <f t="shared" si="17"/>
        <v>76.43312101910827</v>
      </c>
      <c r="L52" s="150">
        <f>'Bonus Distanza'!$B$3</f>
        <v>400</v>
      </c>
      <c r="M52" s="150">
        <v>0</v>
      </c>
      <c r="N52" s="150">
        <v>0</v>
      </c>
      <c r="O52" s="44">
        <f t="shared" si="18"/>
        <v>476.43312101910828</v>
      </c>
      <c r="P52" s="102">
        <f t="shared" si="16"/>
        <v>25.75</v>
      </c>
    </row>
    <row r="53" spans="1:16" ht="15.75" thickBot="1" x14ac:dyDescent="0.25">
      <c r="A53" s="311"/>
      <c r="B53" s="314"/>
      <c r="C53" s="317"/>
      <c r="D53" s="320"/>
      <c r="E53" s="70" t="s">
        <v>5</v>
      </c>
      <c r="F53" s="72" t="s">
        <v>36</v>
      </c>
      <c r="G53" s="70">
        <v>33</v>
      </c>
      <c r="H53" s="139">
        <v>7.0902777777777773E-2</v>
      </c>
      <c r="I53" s="72">
        <v>30</v>
      </c>
      <c r="J53" s="70">
        <v>5</v>
      </c>
      <c r="K53" s="161">
        <f>($G$53+1-I53)/$G$53*10*$D$60</f>
        <v>121.21212121212122</v>
      </c>
      <c r="L53" s="72">
        <f>'Bonus Distanza'!$B$3</f>
        <v>400</v>
      </c>
      <c r="M53" s="73">
        <v>0</v>
      </c>
      <c r="N53" s="73">
        <v>0</v>
      </c>
      <c r="O53" s="74">
        <f t="shared" si="18"/>
        <v>521.21212121212125</v>
      </c>
      <c r="P53" s="103">
        <f t="shared" si="16"/>
        <v>25.75</v>
      </c>
    </row>
    <row r="54" spans="1:16" ht="57" customHeight="1" thickBot="1" x14ac:dyDescent="0.25">
      <c r="A54" s="158">
        <v>45914</v>
      </c>
      <c r="B54" s="77" t="s">
        <v>137</v>
      </c>
      <c r="C54" s="78">
        <v>25.75</v>
      </c>
      <c r="D54" s="79">
        <v>75</v>
      </c>
      <c r="E54" s="79" t="s">
        <v>78</v>
      </c>
      <c r="F54" s="79" t="s">
        <v>36</v>
      </c>
      <c r="G54" s="79">
        <v>93</v>
      </c>
      <c r="H54" s="159">
        <v>6.7754629629629637E-2</v>
      </c>
      <c r="I54" s="79">
        <v>78</v>
      </c>
      <c r="J54" s="79">
        <v>16</v>
      </c>
      <c r="K54" s="81">
        <f>(G54+1-I54)/G54*10*D54</f>
        <v>129.03225806451616</v>
      </c>
      <c r="L54" s="79">
        <f>'Bonus Distanza'!$B$3</f>
        <v>400</v>
      </c>
      <c r="M54" s="82">
        <v>0</v>
      </c>
      <c r="N54" s="82">
        <v>0</v>
      </c>
      <c r="O54" s="84">
        <f>SUM(K54:N54)</f>
        <v>529.0322580645161</v>
      </c>
      <c r="P54" s="85">
        <v>25.75</v>
      </c>
    </row>
    <row r="55" spans="1:16" ht="15.75" customHeight="1" x14ac:dyDescent="0.2">
      <c r="A55" s="375">
        <v>45907</v>
      </c>
      <c r="B55" s="376" t="s">
        <v>136</v>
      </c>
      <c r="C55" s="378">
        <v>51.5</v>
      </c>
      <c r="D55" s="371">
        <v>100</v>
      </c>
      <c r="E55" s="194" t="s">
        <v>1</v>
      </c>
      <c r="F55" s="194" t="s">
        <v>40</v>
      </c>
      <c r="G55" s="373">
        <v>391</v>
      </c>
      <c r="H55" s="195">
        <v>0.10641203703703704</v>
      </c>
      <c r="I55" s="196">
        <v>138</v>
      </c>
      <c r="J55" s="87">
        <v>17</v>
      </c>
      <c r="K55" s="88">
        <f>($G$55+1-I55)/$G$55*10*$D$55</f>
        <v>649.61636828644498</v>
      </c>
      <c r="L55" s="147">
        <f>'Bonus Distanza'!$B$4</f>
        <v>600</v>
      </c>
      <c r="M55" s="147">
        <v>0</v>
      </c>
      <c r="N55" s="126">
        <v>0</v>
      </c>
      <c r="O55" s="66">
        <f>SUM(K55:N55)</f>
        <v>1249.6163682864449</v>
      </c>
      <c r="P55" s="101">
        <f>$C$68</f>
        <v>51.5</v>
      </c>
    </row>
    <row r="56" spans="1:16" x14ac:dyDescent="0.2">
      <c r="A56" s="381"/>
      <c r="B56" s="382"/>
      <c r="C56" s="383"/>
      <c r="D56" s="383"/>
      <c r="E56" s="194" t="s">
        <v>70</v>
      </c>
      <c r="F56" s="197" t="s">
        <v>36</v>
      </c>
      <c r="G56" s="384"/>
      <c r="H56" s="198">
        <v>0.11282407407407408</v>
      </c>
      <c r="I56" s="197">
        <v>209</v>
      </c>
      <c r="J56" s="194">
        <v>32</v>
      </c>
      <c r="K56" s="56">
        <f t="shared" ref="K56:K57" si="19">($G$55+1-I56)/$G$55*10*$D$55</f>
        <v>468.03069053708441</v>
      </c>
      <c r="L56" s="150">
        <f>'Bonus Distanza'!$B$4</f>
        <v>600</v>
      </c>
      <c r="M56" s="150">
        <v>0</v>
      </c>
      <c r="N56" s="126">
        <v>300</v>
      </c>
      <c r="O56" s="44">
        <f t="shared" ref="O56:O57" si="20">SUM(K56:N56)</f>
        <v>1368.0306905370844</v>
      </c>
      <c r="P56" s="102">
        <f>$C$68</f>
        <v>51.5</v>
      </c>
    </row>
    <row r="57" spans="1:16" ht="15.75" thickBot="1" x14ac:dyDescent="0.25">
      <c r="A57" s="381"/>
      <c r="B57" s="382"/>
      <c r="C57" s="383"/>
      <c r="D57" s="383"/>
      <c r="E57" s="199" t="s">
        <v>72</v>
      </c>
      <c r="F57" s="200" t="s">
        <v>38</v>
      </c>
      <c r="G57" s="384"/>
      <c r="H57" s="201">
        <v>0.13211805555555556</v>
      </c>
      <c r="I57" s="200">
        <v>327</v>
      </c>
      <c r="J57" s="200">
        <v>58</v>
      </c>
      <c r="K57" s="56">
        <f t="shared" si="19"/>
        <v>166.24040920716112</v>
      </c>
      <c r="L57" s="153">
        <f>'Bonus Distanza'!$B$4</f>
        <v>600</v>
      </c>
      <c r="M57" s="153">
        <v>0</v>
      </c>
      <c r="N57" s="153">
        <v>0</v>
      </c>
      <c r="O57" s="127">
        <f t="shared" si="20"/>
        <v>766.24040920716106</v>
      </c>
      <c r="P57" s="128">
        <f>$C$68</f>
        <v>51.5</v>
      </c>
    </row>
    <row r="58" spans="1:16" s="7" customFormat="1" ht="21" customHeight="1" thickBot="1" x14ac:dyDescent="0.25">
      <c r="A58" s="280">
        <v>45900</v>
      </c>
      <c r="B58" s="282" t="s">
        <v>135</v>
      </c>
      <c r="C58" s="284">
        <v>75</v>
      </c>
      <c r="D58" s="286">
        <v>75</v>
      </c>
      <c r="E58" s="182" t="s">
        <v>67</v>
      </c>
      <c r="F58" s="182" t="s">
        <v>51</v>
      </c>
      <c r="G58" s="288">
        <v>255</v>
      </c>
      <c r="H58" s="99">
        <v>0.14082175925925924</v>
      </c>
      <c r="I58" s="182">
        <v>144</v>
      </c>
      <c r="J58" s="182">
        <v>24</v>
      </c>
      <c r="K58" s="88">
        <f>(G58+1-I58)/G58*10*D58</f>
        <v>329.41176470588238</v>
      </c>
      <c r="L58" s="86">
        <v>700</v>
      </c>
      <c r="M58" s="86">
        <v>0</v>
      </c>
      <c r="N58" s="86">
        <v>0</v>
      </c>
      <c r="O58" s="66">
        <f>SUM(K58:N58)</f>
        <v>1029.4117647058824</v>
      </c>
      <c r="P58" s="192">
        <f>C58</f>
        <v>75</v>
      </c>
    </row>
    <row r="59" spans="1:16" ht="18.75" customHeight="1" thickBot="1" x14ac:dyDescent="0.25">
      <c r="A59" s="281"/>
      <c r="B59" s="283"/>
      <c r="C59" s="285"/>
      <c r="D59" s="287">
        <v>75</v>
      </c>
      <c r="E59" s="179" t="s">
        <v>45</v>
      </c>
      <c r="F59" s="191" t="s">
        <v>38</v>
      </c>
      <c r="G59" s="289"/>
      <c r="H59" s="190">
        <v>0.14435185185185184</v>
      </c>
      <c r="I59" s="179">
        <v>166</v>
      </c>
      <c r="J59" s="179">
        <v>22</v>
      </c>
      <c r="K59" s="94">
        <f>(G58+1-I59)/G58*10*D58</f>
        <v>264.70588235294122</v>
      </c>
      <c r="L59" s="95">
        <v>700</v>
      </c>
      <c r="M59" s="95">
        <v>0</v>
      </c>
      <c r="N59" s="96">
        <v>0</v>
      </c>
      <c r="O59" s="74">
        <f>SUM(K59:N59)</f>
        <v>964.70588235294122</v>
      </c>
      <c r="P59" s="193">
        <f>C58</f>
        <v>75</v>
      </c>
    </row>
    <row r="60" spans="1:16" ht="15.75" customHeight="1" x14ac:dyDescent="0.2">
      <c r="A60" s="309">
        <v>45858</v>
      </c>
      <c r="B60" s="312" t="s">
        <v>134</v>
      </c>
      <c r="C60" s="315">
        <v>25.75</v>
      </c>
      <c r="D60" s="318">
        <v>100</v>
      </c>
      <c r="E60" s="5" t="s">
        <v>1</v>
      </c>
      <c r="F60" s="186" t="s">
        <v>40</v>
      </c>
      <c r="G60" s="308">
        <v>241</v>
      </c>
      <c r="H60" s="154">
        <v>5.1207407407407403E-2</v>
      </c>
      <c r="I60" s="186">
        <v>87</v>
      </c>
      <c r="J60" s="187">
        <v>6</v>
      </c>
      <c r="K60" s="184">
        <f t="shared" ref="K60:K66" si="21">($G$60+1-I60)/$G$60*10*$D$60</f>
        <v>643.15352697095443</v>
      </c>
      <c r="L60" s="188">
        <f>'Bonus Distanza'!$B$3</f>
        <v>400</v>
      </c>
      <c r="M60" s="188">
        <v>0</v>
      </c>
      <c r="N60" s="183">
        <v>300</v>
      </c>
      <c r="O60" s="189">
        <f>SUM(K60:N60)</f>
        <v>1343.1535269709543</v>
      </c>
      <c r="P60" s="185">
        <f t="shared" ref="P60:P67" si="22">$C$106</f>
        <v>25.75</v>
      </c>
    </row>
    <row r="61" spans="1:16" x14ac:dyDescent="0.2">
      <c r="A61" s="310"/>
      <c r="B61" s="313"/>
      <c r="C61" s="316"/>
      <c r="D61" s="319"/>
      <c r="E61" s="148" t="s">
        <v>66</v>
      </c>
      <c r="F61" s="149" t="s">
        <v>40</v>
      </c>
      <c r="G61" s="308"/>
      <c r="H61" s="154">
        <v>5.2885416666666664E-2</v>
      </c>
      <c r="I61" s="149">
        <v>112</v>
      </c>
      <c r="J61" s="148">
        <v>9</v>
      </c>
      <c r="K61" s="56">
        <f t="shared" si="21"/>
        <v>539.41908713692942</v>
      </c>
      <c r="L61" s="150">
        <f>'Bonus Distanza'!$B$3</f>
        <v>400</v>
      </c>
      <c r="M61" s="150">
        <v>0</v>
      </c>
      <c r="N61" s="126">
        <v>0</v>
      </c>
      <c r="O61" s="44">
        <f t="shared" ref="O61:O67" si="23">SUM(K61:N61)</f>
        <v>939.41908713692942</v>
      </c>
      <c r="P61" s="102">
        <f t="shared" si="22"/>
        <v>25.75</v>
      </c>
    </row>
    <row r="62" spans="1:16" x14ac:dyDescent="0.2">
      <c r="A62" s="310"/>
      <c r="B62" s="313"/>
      <c r="C62" s="316"/>
      <c r="D62" s="319"/>
      <c r="E62" s="148" t="s">
        <v>69</v>
      </c>
      <c r="F62" s="149" t="s">
        <v>38</v>
      </c>
      <c r="G62" s="308"/>
      <c r="H62" s="154">
        <v>5.3512037037037032E-2</v>
      </c>
      <c r="I62" s="149">
        <v>119</v>
      </c>
      <c r="J62" s="148">
        <v>18</v>
      </c>
      <c r="K62" s="56">
        <f t="shared" si="21"/>
        <v>510.37344398340247</v>
      </c>
      <c r="L62" s="150">
        <f>'Bonus Distanza'!$B$3</f>
        <v>400</v>
      </c>
      <c r="M62" s="150">
        <v>0</v>
      </c>
      <c r="N62" s="150">
        <v>0</v>
      </c>
      <c r="O62" s="44">
        <f t="shared" si="23"/>
        <v>910.37344398340247</v>
      </c>
      <c r="P62" s="102">
        <f t="shared" si="22"/>
        <v>25.75</v>
      </c>
    </row>
    <row r="63" spans="1:16" x14ac:dyDescent="0.2">
      <c r="A63" s="310"/>
      <c r="B63" s="313"/>
      <c r="C63" s="316"/>
      <c r="D63" s="319"/>
      <c r="E63" s="148" t="s">
        <v>73</v>
      </c>
      <c r="F63" s="149" t="s">
        <v>51</v>
      </c>
      <c r="G63" s="308"/>
      <c r="H63" s="154">
        <v>5.5787037037037031E-2</v>
      </c>
      <c r="I63" s="149">
        <v>138</v>
      </c>
      <c r="J63" s="148">
        <v>19</v>
      </c>
      <c r="K63" s="56">
        <f t="shared" si="21"/>
        <v>431.53526970954363</v>
      </c>
      <c r="L63" s="150">
        <f>'Bonus Distanza'!$B$3</f>
        <v>400</v>
      </c>
      <c r="M63" s="150">
        <v>0</v>
      </c>
      <c r="N63" s="126">
        <v>0</v>
      </c>
      <c r="O63" s="44">
        <f t="shared" si="23"/>
        <v>831.53526970954363</v>
      </c>
      <c r="P63" s="102">
        <f t="shared" si="22"/>
        <v>25.75</v>
      </c>
    </row>
    <row r="64" spans="1:16" x14ac:dyDescent="0.2">
      <c r="A64" s="310"/>
      <c r="B64" s="313"/>
      <c r="C64" s="316"/>
      <c r="D64" s="319"/>
      <c r="E64" s="148" t="s">
        <v>77</v>
      </c>
      <c r="F64" s="148" t="s">
        <v>38</v>
      </c>
      <c r="G64" s="308"/>
      <c r="H64" s="154">
        <v>5.9085648148148151E-2</v>
      </c>
      <c r="I64" s="149">
        <v>170</v>
      </c>
      <c r="J64" s="148">
        <v>29</v>
      </c>
      <c r="K64" s="56">
        <f t="shared" si="21"/>
        <v>298.75518672199172</v>
      </c>
      <c r="L64" s="150">
        <f>'Bonus Distanza'!$B$3</f>
        <v>400</v>
      </c>
      <c r="M64" s="150">
        <v>0</v>
      </c>
      <c r="N64" s="150">
        <v>0</v>
      </c>
      <c r="O64" s="44">
        <f t="shared" si="23"/>
        <v>698.75518672199178</v>
      </c>
      <c r="P64" s="102">
        <f t="shared" si="22"/>
        <v>25.75</v>
      </c>
    </row>
    <row r="65" spans="1:16" x14ac:dyDescent="0.2">
      <c r="A65" s="310"/>
      <c r="B65" s="313"/>
      <c r="C65" s="316"/>
      <c r="D65" s="319"/>
      <c r="E65" s="148" t="s">
        <v>3</v>
      </c>
      <c r="F65" s="148" t="s">
        <v>37</v>
      </c>
      <c r="G65" s="308"/>
      <c r="H65" s="154">
        <v>6.3518518518518516E-2</v>
      </c>
      <c r="I65" s="149">
        <v>200</v>
      </c>
      <c r="J65" s="148">
        <v>11</v>
      </c>
      <c r="K65" s="56">
        <f t="shared" si="21"/>
        <v>174.27385892116183</v>
      </c>
      <c r="L65" s="150">
        <f>'Bonus Distanza'!$B$3</f>
        <v>400</v>
      </c>
      <c r="M65" s="150">
        <v>0</v>
      </c>
      <c r="N65" s="126">
        <v>0</v>
      </c>
      <c r="O65" s="44">
        <f t="shared" si="23"/>
        <v>574.27385892116183</v>
      </c>
      <c r="P65" s="102">
        <f t="shared" si="22"/>
        <v>25.75</v>
      </c>
    </row>
    <row r="66" spans="1:16" x14ac:dyDescent="0.2">
      <c r="A66" s="310"/>
      <c r="B66" s="313"/>
      <c r="C66" s="316"/>
      <c r="D66" s="319"/>
      <c r="E66" s="148" t="s">
        <v>76</v>
      </c>
      <c r="F66" s="148" t="s">
        <v>60</v>
      </c>
      <c r="G66" s="308"/>
      <c r="H66" s="154">
        <v>6.9363425925925926E-2</v>
      </c>
      <c r="I66" s="149">
        <v>220</v>
      </c>
      <c r="J66" s="148">
        <v>6</v>
      </c>
      <c r="K66" s="56">
        <f t="shared" si="21"/>
        <v>91.286307053941911</v>
      </c>
      <c r="L66" s="150">
        <f>'Bonus Distanza'!$B$3</f>
        <v>400</v>
      </c>
      <c r="M66" s="150">
        <v>0</v>
      </c>
      <c r="N66" s="126">
        <v>0</v>
      </c>
      <c r="O66" s="44">
        <f t="shared" si="23"/>
        <v>491.28630705394193</v>
      </c>
      <c r="P66" s="102">
        <f t="shared" si="22"/>
        <v>25.75</v>
      </c>
    </row>
    <row r="67" spans="1:16" ht="15.75" thickBot="1" x14ac:dyDescent="0.25">
      <c r="A67" s="311"/>
      <c r="B67" s="314"/>
      <c r="C67" s="317"/>
      <c r="D67" s="320"/>
      <c r="E67" s="70" t="s">
        <v>5</v>
      </c>
      <c r="F67" s="72" t="s">
        <v>36</v>
      </c>
      <c r="G67" s="70">
        <v>49</v>
      </c>
      <c r="H67" s="139">
        <v>7.0254629629629625E-2</v>
      </c>
      <c r="I67" s="72">
        <v>44</v>
      </c>
      <c r="J67" s="70">
        <v>5</v>
      </c>
      <c r="K67" s="161">
        <f>($G$67+1-I67)/$G$67*10*$D$60</f>
        <v>122.44897959183673</v>
      </c>
      <c r="L67" s="72">
        <f>'Bonus Distanza'!$B$3</f>
        <v>400</v>
      </c>
      <c r="M67" s="73">
        <v>0</v>
      </c>
      <c r="N67" s="73">
        <v>0</v>
      </c>
      <c r="O67" s="74">
        <f t="shared" si="23"/>
        <v>522.44897959183675</v>
      </c>
      <c r="P67" s="103">
        <f t="shared" si="22"/>
        <v>25.75</v>
      </c>
    </row>
    <row r="68" spans="1:16" ht="15.75" customHeight="1" x14ac:dyDescent="0.2">
      <c r="A68" s="280">
        <v>45850</v>
      </c>
      <c r="B68" s="282" t="s">
        <v>133</v>
      </c>
      <c r="C68" s="284">
        <v>51.5</v>
      </c>
      <c r="D68" s="286">
        <v>75</v>
      </c>
      <c r="E68" s="178" t="s">
        <v>47</v>
      </c>
      <c r="F68" s="136" t="s">
        <v>36</v>
      </c>
      <c r="G68" s="288">
        <v>269</v>
      </c>
      <c r="H68" s="137">
        <v>0.11385416666666666</v>
      </c>
      <c r="I68" s="136">
        <v>97</v>
      </c>
      <c r="J68" s="172">
        <v>14</v>
      </c>
      <c r="K68" s="88">
        <f>($G$68+1-I68)/$G$68*10*$D$68</f>
        <v>482.34200743494415</v>
      </c>
      <c r="L68" s="147">
        <f>'Bonus Distanza'!$B$4</f>
        <v>600</v>
      </c>
      <c r="M68" s="147">
        <v>0</v>
      </c>
      <c r="N68" s="126">
        <v>300</v>
      </c>
      <c r="O68" s="66">
        <f>SUM(K68:N68)</f>
        <v>1382.3420074349442</v>
      </c>
      <c r="P68" s="101">
        <f>$C$68</f>
        <v>51.5</v>
      </c>
    </row>
    <row r="69" spans="1:16" x14ac:dyDescent="0.2">
      <c r="A69" s="321"/>
      <c r="B69" s="322"/>
      <c r="C69" s="323"/>
      <c r="D69" s="323"/>
      <c r="E69" s="171" t="s">
        <v>67</v>
      </c>
      <c r="F69" s="54" t="s">
        <v>51</v>
      </c>
      <c r="G69" s="325"/>
      <c r="H69" s="138">
        <v>0.12561342592592592</v>
      </c>
      <c r="I69" s="54">
        <v>162</v>
      </c>
      <c r="J69" s="171">
        <v>26</v>
      </c>
      <c r="K69" s="56">
        <f>($G$68+1-I69)/$G$68*10*$D$68</f>
        <v>301.11524163568777</v>
      </c>
      <c r="L69" s="150">
        <f>'Bonus Distanza'!$B$4</f>
        <v>600</v>
      </c>
      <c r="M69" s="150">
        <v>0</v>
      </c>
      <c r="N69" s="126">
        <v>300</v>
      </c>
      <c r="O69" s="44">
        <f t="shared" ref="O69:O71" si="24">SUM(K69:N69)</f>
        <v>1201.1152416356877</v>
      </c>
      <c r="P69" s="102">
        <f>$C$68</f>
        <v>51.5</v>
      </c>
    </row>
    <row r="70" spans="1:16" x14ac:dyDescent="0.2">
      <c r="A70" s="321"/>
      <c r="B70" s="322"/>
      <c r="C70" s="323"/>
      <c r="D70" s="323"/>
      <c r="E70" s="171" t="s">
        <v>2</v>
      </c>
      <c r="F70" s="54" t="s">
        <v>38</v>
      </c>
      <c r="G70" s="325"/>
      <c r="H70" s="138">
        <v>0.12813657407407408</v>
      </c>
      <c r="I70" s="54">
        <v>178</v>
      </c>
      <c r="J70" s="171">
        <v>28</v>
      </c>
      <c r="K70" s="56">
        <f>($G$68+1-I70)/$G$68*10*$D$68</f>
        <v>256.50557620817841</v>
      </c>
      <c r="L70" s="150">
        <f>'Bonus Distanza'!$B$4</f>
        <v>600</v>
      </c>
      <c r="M70" s="150">
        <v>0</v>
      </c>
      <c r="N70" s="126">
        <v>300</v>
      </c>
      <c r="O70" s="44">
        <f t="shared" si="24"/>
        <v>1156.5055762081784</v>
      </c>
      <c r="P70" s="102">
        <f>$C$68</f>
        <v>51.5</v>
      </c>
    </row>
    <row r="71" spans="1:16" ht="15.75" thickBot="1" x14ac:dyDescent="0.25">
      <c r="A71" s="281"/>
      <c r="B71" s="283"/>
      <c r="C71" s="324"/>
      <c r="D71" s="324"/>
      <c r="E71" s="179" t="s">
        <v>45</v>
      </c>
      <c r="F71" s="180" t="s">
        <v>38</v>
      </c>
      <c r="G71" s="289"/>
      <c r="H71" s="181">
        <v>0.14017361111111112</v>
      </c>
      <c r="I71" s="180">
        <v>225</v>
      </c>
      <c r="J71" s="179">
        <v>41</v>
      </c>
      <c r="K71" s="94">
        <f>($G$68+1-I71)/$G$68*10*$D$68</f>
        <v>125.46468401486989</v>
      </c>
      <c r="L71" s="169">
        <f>'Bonus Distanza'!$B$4</f>
        <v>600</v>
      </c>
      <c r="M71" s="169">
        <v>0</v>
      </c>
      <c r="N71" s="169">
        <v>0</v>
      </c>
      <c r="O71" s="74">
        <f t="shared" si="24"/>
        <v>725.46468401486993</v>
      </c>
      <c r="P71" s="103">
        <f>$C$68</f>
        <v>51.5</v>
      </c>
    </row>
    <row r="72" spans="1:16" s="7" customFormat="1" ht="21" customHeight="1" x14ac:dyDescent="0.2">
      <c r="A72" s="375">
        <v>45830</v>
      </c>
      <c r="B72" s="376" t="s">
        <v>132</v>
      </c>
      <c r="C72" s="378">
        <v>51.5</v>
      </c>
      <c r="D72" s="371">
        <v>75</v>
      </c>
      <c r="E72" s="145" t="s">
        <v>70</v>
      </c>
      <c r="F72" s="146" t="s">
        <v>36</v>
      </c>
      <c r="G72" s="373">
        <v>187</v>
      </c>
      <c r="H72" s="62">
        <v>0.10863425925925925</v>
      </c>
      <c r="I72" s="87">
        <v>86</v>
      </c>
      <c r="J72" s="87">
        <v>15</v>
      </c>
      <c r="K72" s="88">
        <f>(G72+1-I72)/G72*10*D72</f>
        <v>409.09090909090907</v>
      </c>
      <c r="L72" s="86">
        <f>'Bonus Distanza'!$B$4</f>
        <v>600</v>
      </c>
      <c r="M72" s="86">
        <v>0</v>
      </c>
      <c r="N72" s="86">
        <v>0</v>
      </c>
      <c r="O72" s="66">
        <f>SUM(K72:N72)</f>
        <v>1009.090909090909</v>
      </c>
      <c r="P72" s="90">
        <f>C72</f>
        <v>51.5</v>
      </c>
    </row>
    <row r="73" spans="1:16" ht="18.75" customHeight="1" thickBot="1" x14ac:dyDescent="0.25">
      <c r="A73" s="358"/>
      <c r="B73" s="377"/>
      <c r="C73" s="363"/>
      <c r="D73" s="372">
        <v>75</v>
      </c>
      <c r="E73" s="168" t="s">
        <v>45</v>
      </c>
      <c r="F73" s="167" t="s">
        <v>38</v>
      </c>
      <c r="G73" s="374"/>
      <c r="H73" s="92">
        <v>0.11525462962962962</v>
      </c>
      <c r="I73" s="93">
        <v>128</v>
      </c>
      <c r="J73" s="93">
        <v>21</v>
      </c>
      <c r="K73" s="94">
        <f>(G72+1-I73)/G72*10*D72</f>
        <v>240.64171122994651</v>
      </c>
      <c r="L73" s="95">
        <f>'Bonus Distanza'!$B$4</f>
        <v>600</v>
      </c>
      <c r="M73" s="95">
        <v>0</v>
      </c>
      <c r="N73" s="96">
        <v>300</v>
      </c>
      <c r="O73" s="74">
        <f>SUM(K73:N73)</f>
        <v>1140.6417112299464</v>
      </c>
      <c r="P73" s="97">
        <f>C72</f>
        <v>51.5</v>
      </c>
    </row>
    <row r="74" spans="1:16" ht="57" customHeight="1" thickBot="1" x14ac:dyDescent="0.25">
      <c r="A74" s="173">
        <v>45822</v>
      </c>
      <c r="B74" s="174" t="s">
        <v>131</v>
      </c>
      <c r="C74" s="175">
        <v>51.5</v>
      </c>
      <c r="D74" s="170">
        <v>75</v>
      </c>
      <c r="E74" s="170" t="s">
        <v>4</v>
      </c>
      <c r="F74" s="170" t="s">
        <v>39</v>
      </c>
      <c r="G74" s="170">
        <v>856</v>
      </c>
      <c r="H74" s="176">
        <v>0.10702546296296296</v>
      </c>
      <c r="I74" s="170">
        <v>253</v>
      </c>
      <c r="J74" s="170">
        <v>38</v>
      </c>
      <c r="K74" s="133">
        <f>(G74+1-I74)/G74*10*D74</f>
        <v>529.20560747663546</v>
      </c>
      <c r="L74" s="170">
        <f>'Bonus Distanza'!B4</f>
        <v>600</v>
      </c>
      <c r="M74" s="177">
        <v>0</v>
      </c>
      <c r="N74" s="177">
        <v>0</v>
      </c>
      <c r="O74" s="129">
        <f>SUM(K74:N74)</f>
        <v>1129.2056074766356</v>
      </c>
      <c r="P74" s="135">
        <v>51.5</v>
      </c>
    </row>
    <row r="75" spans="1:16" ht="15.75" customHeight="1" thickBot="1" x14ac:dyDescent="0.25">
      <c r="A75" s="327">
        <v>45815</v>
      </c>
      <c r="B75" s="330" t="s">
        <v>130</v>
      </c>
      <c r="C75" s="333">
        <v>51.5</v>
      </c>
      <c r="D75" s="336">
        <v>100</v>
      </c>
      <c r="E75" s="145" t="s">
        <v>63</v>
      </c>
      <c r="F75" s="146" t="s">
        <v>59</v>
      </c>
      <c r="G75" s="326">
        <v>189</v>
      </c>
      <c r="H75" s="163">
        <v>9.1365740740740733E-2</v>
      </c>
      <c r="I75" s="146">
        <v>17</v>
      </c>
      <c r="J75" s="145">
        <v>1</v>
      </c>
      <c r="K75" s="56">
        <f t="shared" ref="K75:K82" si="25">($G$75+1-I75)/$G$75*10*$D$75</f>
        <v>915.34391534391534</v>
      </c>
      <c r="L75" s="147">
        <f>'Bonus Distanza'!$B$4</f>
        <v>600</v>
      </c>
      <c r="M75" s="65">
        <v>300</v>
      </c>
      <c r="N75" s="164">
        <v>0</v>
      </c>
      <c r="O75" s="66">
        <f>SUM(K75:N75)</f>
        <v>1815.3439153439153</v>
      </c>
      <c r="P75" s="101">
        <f t="shared" ref="P75:P82" si="26">$C$75</f>
        <v>51.5</v>
      </c>
    </row>
    <row r="76" spans="1:16" ht="15.75" thickBot="1" x14ac:dyDescent="0.25">
      <c r="A76" s="328"/>
      <c r="B76" s="331"/>
      <c r="C76" s="334"/>
      <c r="D76" s="334"/>
      <c r="E76" s="148" t="s">
        <v>1</v>
      </c>
      <c r="F76" s="149" t="s">
        <v>40</v>
      </c>
      <c r="G76" s="306"/>
      <c r="H76" s="165">
        <v>9.7754629629629622E-2</v>
      </c>
      <c r="I76" s="149">
        <v>46</v>
      </c>
      <c r="J76" s="148">
        <v>3</v>
      </c>
      <c r="K76" s="56">
        <f t="shared" si="25"/>
        <v>761.90476190476181</v>
      </c>
      <c r="L76" s="150">
        <f>'Bonus Distanza'!$B$4</f>
        <v>600</v>
      </c>
      <c r="M76" s="65">
        <v>100</v>
      </c>
      <c r="N76" s="153">
        <v>0</v>
      </c>
      <c r="O76" s="44">
        <f t="shared" ref="O76:O82" si="27">SUM(K76:N76)</f>
        <v>1461.9047619047619</v>
      </c>
      <c r="P76" s="102">
        <f t="shared" si="26"/>
        <v>51.5</v>
      </c>
    </row>
    <row r="77" spans="1:16" x14ac:dyDescent="0.2">
      <c r="A77" s="328"/>
      <c r="B77" s="331"/>
      <c r="C77" s="334"/>
      <c r="D77" s="334"/>
      <c r="E77" s="148" t="s">
        <v>4</v>
      </c>
      <c r="F77" s="149" t="s">
        <v>39</v>
      </c>
      <c r="G77" s="306"/>
      <c r="H77" s="165">
        <v>0.10276620370370371</v>
      </c>
      <c r="I77" s="149">
        <v>77</v>
      </c>
      <c r="J77" s="148">
        <v>10</v>
      </c>
      <c r="K77" s="56">
        <f t="shared" si="25"/>
        <v>597.88359788359799</v>
      </c>
      <c r="L77" s="150">
        <f>'Bonus Distanza'!$B$4</f>
        <v>600</v>
      </c>
      <c r="M77" s="65">
        <v>0</v>
      </c>
      <c r="N77" s="126">
        <v>300</v>
      </c>
      <c r="O77" s="44">
        <f t="shared" si="27"/>
        <v>1497.883597883598</v>
      </c>
      <c r="P77" s="102">
        <f t="shared" si="26"/>
        <v>51.5</v>
      </c>
    </row>
    <row r="78" spans="1:16" x14ac:dyDescent="0.2">
      <c r="A78" s="328"/>
      <c r="B78" s="331"/>
      <c r="C78" s="334"/>
      <c r="D78" s="334"/>
      <c r="E78" s="148" t="s">
        <v>2</v>
      </c>
      <c r="F78" s="149" t="s">
        <v>38</v>
      </c>
      <c r="G78" s="306"/>
      <c r="H78" s="165">
        <v>0.10319444444444444</v>
      </c>
      <c r="I78" s="149">
        <v>81</v>
      </c>
      <c r="J78" s="148">
        <v>18</v>
      </c>
      <c r="K78" s="56">
        <f t="shared" si="25"/>
        <v>576.71957671957671</v>
      </c>
      <c r="L78" s="150">
        <f>'Bonus Distanza'!$B$4</f>
        <v>600</v>
      </c>
      <c r="M78" s="150">
        <v>0</v>
      </c>
      <c r="N78" s="153">
        <v>0</v>
      </c>
      <c r="O78" s="44">
        <f t="shared" si="27"/>
        <v>1176.7195767195767</v>
      </c>
      <c r="P78" s="102">
        <f t="shared" si="26"/>
        <v>51.5</v>
      </c>
    </row>
    <row r="79" spans="1:16" x14ac:dyDescent="0.2">
      <c r="A79" s="328"/>
      <c r="B79" s="331"/>
      <c r="C79" s="334"/>
      <c r="D79" s="334"/>
      <c r="E79" s="148" t="s">
        <v>67</v>
      </c>
      <c r="F79" s="149" t="s">
        <v>51</v>
      </c>
      <c r="G79" s="306"/>
      <c r="H79" s="165">
        <v>0.10488425925925926</v>
      </c>
      <c r="I79" s="149">
        <v>92</v>
      </c>
      <c r="J79" s="148">
        <v>11</v>
      </c>
      <c r="K79" s="56">
        <f t="shared" si="25"/>
        <v>518.51851851851848</v>
      </c>
      <c r="L79" s="150">
        <f>'Bonus Distanza'!$B$4</f>
        <v>600</v>
      </c>
      <c r="M79" s="150">
        <v>0</v>
      </c>
      <c r="N79" s="153">
        <v>0</v>
      </c>
      <c r="O79" s="44">
        <f t="shared" si="27"/>
        <v>1118.5185185185185</v>
      </c>
      <c r="P79" s="102">
        <f t="shared" si="26"/>
        <v>51.5</v>
      </c>
    </row>
    <row r="80" spans="1:16" x14ac:dyDescent="0.2">
      <c r="A80" s="328"/>
      <c r="B80" s="331"/>
      <c r="C80" s="334"/>
      <c r="D80" s="334"/>
      <c r="E80" s="148" t="s">
        <v>64</v>
      </c>
      <c r="F80" s="149" t="s">
        <v>36</v>
      </c>
      <c r="G80" s="306"/>
      <c r="H80" s="165">
        <v>0.10855324074074074</v>
      </c>
      <c r="I80" s="149">
        <v>113</v>
      </c>
      <c r="J80" s="148">
        <v>19</v>
      </c>
      <c r="K80" s="56">
        <f t="shared" si="25"/>
        <v>407.40740740740733</v>
      </c>
      <c r="L80" s="150">
        <f>'Bonus Distanza'!$B$4</f>
        <v>600</v>
      </c>
      <c r="M80" s="150">
        <v>0</v>
      </c>
      <c r="N80" s="153">
        <v>0</v>
      </c>
      <c r="O80" s="44">
        <f t="shared" si="27"/>
        <v>1007.4074074074074</v>
      </c>
      <c r="P80" s="102">
        <f t="shared" si="26"/>
        <v>51.5</v>
      </c>
    </row>
    <row r="81" spans="1:16" x14ac:dyDescent="0.2">
      <c r="A81" s="328"/>
      <c r="B81" s="331"/>
      <c r="C81" s="334"/>
      <c r="D81" s="334"/>
      <c r="E81" s="148" t="s">
        <v>45</v>
      </c>
      <c r="F81" s="149" t="s">
        <v>38</v>
      </c>
      <c r="G81" s="306"/>
      <c r="H81" s="165">
        <v>0.11261574074074072</v>
      </c>
      <c r="I81" s="151">
        <v>128</v>
      </c>
      <c r="J81" s="152">
        <v>25</v>
      </c>
      <c r="K81" s="56">
        <f t="shared" si="25"/>
        <v>328.04232804232799</v>
      </c>
      <c r="L81" s="150">
        <f>'Bonus Distanza'!$B$4</f>
        <v>600</v>
      </c>
      <c r="M81" s="153">
        <v>0</v>
      </c>
      <c r="N81" s="153">
        <v>0</v>
      </c>
      <c r="O81" s="127">
        <f t="shared" si="27"/>
        <v>928.04232804232799</v>
      </c>
      <c r="P81" s="102">
        <f t="shared" si="26"/>
        <v>51.5</v>
      </c>
    </row>
    <row r="82" spans="1:16" ht="15.75" thickBot="1" x14ac:dyDescent="0.25">
      <c r="A82" s="358"/>
      <c r="B82" s="379"/>
      <c r="C82" s="380"/>
      <c r="D82" s="380"/>
      <c r="E82" s="69" t="s">
        <v>73</v>
      </c>
      <c r="F82" s="162" t="s">
        <v>51</v>
      </c>
      <c r="G82" s="363"/>
      <c r="H82" s="166">
        <v>0.1189236111111111</v>
      </c>
      <c r="I82" s="167">
        <v>141</v>
      </c>
      <c r="J82" s="168">
        <v>20</v>
      </c>
      <c r="K82" s="56">
        <f t="shared" si="25"/>
        <v>259.25925925925924</v>
      </c>
      <c r="L82" s="169">
        <f>'Bonus Distanza'!$B$4</f>
        <v>600</v>
      </c>
      <c r="M82" s="169">
        <v>0</v>
      </c>
      <c r="N82" s="169">
        <v>0</v>
      </c>
      <c r="O82" s="74">
        <f t="shared" si="27"/>
        <v>859.25925925925924</v>
      </c>
      <c r="P82" s="102">
        <f t="shared" si="26"/>
        <v>51.5</v>
      </c>
    </row>
    <row r="83" spans="1:16" ht="57" customHeight="1" thickBot="1" x14ac:dyDescent="0.25">
      <c r="A83" s="158">
        <v>45810</v>
      </c>
      <c r="B83" s="77" t="s">
        <v>129</v>
      </c>
      <c r="C83" s="78">
        <v>101.9</v>
      </c>
      <c r="D83" s="79">
        <v>100</v>
      </c>
      <c r="E83" s="79" t="s">
        <v>47</v>
      </c>
      <c r="F83" s="79" t="s">
        <v>36</v>
      </c>
      <c r="G83" s="79">
        <v>416</v>
      </c>
      <c r="H83" s="159">
        <v>0.20254629629629628</v>
      </c>
      <c r="I83" s="79">
        <v>157</v>
      </c>
      <c r="J83" s="79">
        <v>23</v>
      </c>
      <c r="K83" s="81">
        <f>(G83+1-I83)/G83*10*D83</f>
        <v>625</v>
      </c>
      <c r="L83" s="79">
        <f>'Bonus Distanza'!B5</f>
        <v>800</v>
      </c>
      <c r="M83" s="82">
        <v>0</v>
      </c>
      <c r="N83" s="82">
        <v>0</v>
      </c>
      <c r="O83" s="84">
        <f>SUM(K83:N83)</f>
        <v>1425</v>
      </c>
      <c r="P83" s="85">
        <v>101.9</v>
      </c>
    </row>
    <row r="84" spans="1:16" ht="15.75" customHeight="1" thickBot="1" x14ac:dyDescent="0.25">
      <c r="A84" s="327">
        <v>45802</v>
      </c>
      <c r="B84" s="330" t="s">
        <v>127</v>
      </c>
      <c r="C84" s="333">
        <v>5.55</v>
      </c>
      <c r="D84" s="336">
        <v>100</v>
      </c>
      <c r="E84" s="148" t="s">
        <v>46</v>
      </c>
      <c r="F84" s="149" t="s">
        <v>51</v>
      </c>
      <c r="G84" s="326">
        <v>108</v>
      </c>
      <c r="H84" s="154">
        <v>1.9386574074074073E-2</v>
      </c>
      <c r="I84" s="146">
        <v>18</v>
      </c>
      <c r="J84" s="145">
        <v>2</v>
      </c>
      <c r="K84" s="56">
        <f t="shared" ref="K84:K91" si="28">($G$84+1-I84)/$G$84*10*$D$84</f>
        <v>842.59259259259261</v>
      </c>
      <c r="L84" s="147">
        <f>'Bonus Distanza'!$B$3</f>
        <v>400</v>
      </c>
      <c r="M84" s="65">
        <v>200</v>
      </c>
      <c r="N84" s="153">
        <v>0</v>
      </c>
      <c r="O84" s="66">
        <f>SUM(K84:N84)</f>
        <v>1442.5925925925926</v>
      </c>
      <c r="P84" s="101">
        <f t="shared" ref="P84:P92" si="29">$C$84</f>
        <v>5.55</v>
      </c>
    </row>
    <row r="85" spans="1:16" ht="15.75" thickBot="1" x14ac:dyDescent="0.25">
      <c r="A85" s="328"/>
      <c r="B85" s="331"/>
      <c r="C85" s="334"/>
      <c r="D85" s="334"/>
      <c r="E85" s="148" t="s">
        <v>1</v>
      </c>
      <c r="F85" s="149" t="s">
        <v>40</v>
      </c>
      <c r="G85" s="306"/>
      <c r="H85" s="154">
        <v>2.0266203703703703E-2</v>
      </c>
      <c r="I85" s="149">
        <v>29</v>
      </c>
      <c r="J85" s="148">
        <v>1</v>
      </c>
      <c r="K85" s="56">
        <f t="shared" si="28"/>
        <v>740.74074074074065</v>
      </c>
      <c r="L85" s="150">
        <f>'Bonus Distanza'!$B$3</f>
        <v>400</v>
      </c>
      <c r="M85" s="65">
        <v>300</v>
      </c>
      <c r="N85" s="153">
        <v>0</v>
      </c>
      <c r="O85" s="44">
        <f t="shared" ref="O85:O92" si="30">SUM(K85:N85)</f>
        <v>1440.7407407407406</v>
      </c>
      <c r="P85" s="102">
        <f t="shared" si="29"/>
        <v>5.55</v>
      </c>
    </row>
    <row r="86" spans="1:16" x14ac:dyDescent="0.2">
      <c r="A86" s="328"/>
      <c r="B86" s="331"/>
      <c r="C86" s="334"/>
      <c r="D86" s="334"/>
      <c r="E86" s="148" t="s">
        <v>66</v>
      </c>
      <c r="F86" s="149" t="s">
        <v>40</v>
      </c>
      <c r="G86" s="306"/>
      <c r="H86" s="154">
        <v>2.0428240740740743E-2</v>
      </c>
      <c r="I86" s="149">
        <v>33</v>
      </c>
      <c r="J86" s="148">
        <v>3</v>
      </c>
      <c r="K86" s="56">
        <f t="shared" si="28"/>
        <v>703.7037037037037</v>
      </c>
      <c r="L86" s="150">
        <f>'Bonus Distanza'!$B$3</f>
        <v>400</v>
      </c>
      <c r="M86" s="65">
        <v>100</v>
      </c>
      <c r="N86" s="153">
        <v>0</v>
      </c>
      <c r="O86" s="44">
        <f t="shared" si="30"/>
        <v>1203.7037037037037</v>
      </c>
      <c r="P86" s="102">
        <f t="shared" si="29"/>
        <v>5.55</v>
      </c>
    </row>
    <row r="87" spans="1:16" x14ac:dyDescent="0.2">
      <c r="A87" s="328"/>
      <c r="B87" s="331"/>
      <c r="C87" s="334"/>
      <c r="D87" s="334"/>
      <c r="E87" s="148" t="s">
        <v>2</v>
      </c>
      <c r="F87" s="149" t="s">
        <v>38</v>
      </c>
      <c r="G87" s="306"/>
      <c r="H87" s="154">
        <v>2.101851851851852E-2</v>
      </c>
      <c r="I87" s="149">
        <v>42</v>
      </c>
      <c r="J87" s="148">
        <v>10</v>
      </c>
      <c r="K87" s="56">
        <f t="shared" si="28"/>
        <v>620.37037037037032</v>
      </c>
      <c r="L87" s="150">
        <f>'Bonus Distanza'!$B$3</f>
        <v>400</v>
      </c>
      <c r="M87" s="150">
        <v>0</v>
      </c>
      <c r="N87" s="153">
        <v>0</v>
      </c>
      <c r="O87" s="44">
        <f t="shared" si="30"/>
        <v>1020.3703703703703</v>
      </c>
      <c r="P87" s="102">
        <f t="shared" si="29"/>
        <v>5.55</v>
      </c>
    </row>
    <row r="88" spans="1:16" x14ac:dyDescent="0.2">
      <c r="A88" s="328"/>
      <c r="B88" s="331"/>
      <c r="C88" s="334"/>
      <c r="D88" s="334"/>
      <c r="E88" s="148" t="s">
        <v>67</v>
      </c>
      <c r="F88" s="149" t="s">
        <v>51</v>
      </c>
      <c r="G88" s="306"/>
      <c r="H88" s="154">
        <v>2.1342592592592594E-2</v>
      </c>
      <c r="I88" s="149">
        <v>50</v>
      </c>
      <c r="J88" s="148">
        <v>8</v>
      </c>
      <c r="K88" s="56">
        <f t="shared" si="28"/>
        <v>546.2962962962963</v>
      </c>
      <c r="L88" s="150">
        <f>'Bonus Distanza'!$B$3</f>
        <v>400</v>
      </c>
      <c r="M88" s="150">
        <v>0</v>
      </c>
      <c r="N88" s="153">
        <v>0</v>
      </c>
      <c r="O88" s="44">
        <f t="shared" si="30"/>
        <v>946.2962962962963</v>
      </c>
      <c r="P88" s="102">
        <f t="shared" si="29"/>
        <v>5.55</v>
      </c>
    </row>
    <row r="89" spans="1:16" x14ac:dyDescent="0.2">
      <c r="A89" s="328"/>
      <c r="B89" s="331"/>
      <c r="C89" s="334"/>
      <c r="D89" s="334"/>
      <c r="E89" s="148" t="s">
        <v>45</v>
      </c>
      <c r="F89" s="149" t="s">
        <v>38</v>
      </c>
      <c r="G89" s="306"/>
      <c r="H89" s="154">
        <v>2.2592592592592591E-2</v>
      </c>
      <c r="I89" s="149">
        <v>70</v>
      </c>
      <c r="J89" s="148">
        <v>15</v>
      </c>
      <c r="K89" s="56">
        <f t="shared" si="28"/>
        <v>361.11111111111114</v>
      </c>
      <c r="L89" s="150">
        <f>'Bonus Distanza'!$B$3</f>
        <v>400</v>
      </c>
      <c r="M89" s="150">
        <v>0</v>
      </c>
      <c r="N89" s="153">
        <v>0</v>
      </c>
      <c r="O89" s="44">
        <f t="shared" si="30"/>
        <v>761.11111111111109</v>
      </c>
      <c r="P89" s="102">
        <f t="shared" si="29"/>
        <v>5.55</v>
      </c>
    </row>
    <row r="90" spans="1:16" x14ac:dyDescent="0.2">
      <c r="A90" s="328"/>
      <c r="B90" s="331"/>
      <c r="C90" s="334"/>
      <c r="D90" s="334"/>
      <c r="E90" s="148" t="s">
        <v>128</v>
      </c>
      <c r="F90" s="149" t="s">
        <v>36</v>
      </c>
      <c r="G90" s="306"/>
      <c r="H90" s="154">
        <v>2.431712962962963E-2</v>
      </c>
      <c r="I90" s="151">
        <v>83</v>
      </c>
      <c r="J90" s="152">
        <v>13</v>
      </c>
      <c r="K90" s="56">
        <f t="shared" si="28"/>
        <v>240.74074074074073</v>
      </c>
      <c r="L90" s="150">
        <f>'Bonus Distanza'!$B$3</f>
        <v>400</v>
      </c>
      <c r="M90" s="153">
        <v>0</v>
      </c>
      <c r="N90" s="153">
        <v>0</v>
      </c>
      <c r="O90" s="127">
        <f t="shared" si="30"/>
        <v>640.74074074074076</v>
      </c>
      <c r="P90" s="102">
        <f t="shared" si="29"/>
        <v>5.55</v>
      </c>
    </row>
    <row r="91" spans="1:16" ht="15.75" thickBot="1" x14ac:dyDescent="0.25">
      <c r="A91" s="328"/>
      <c r="B91" s="331"/>
      <c r="C91" s="334"/>
      <c r="D91" s="334"/>
      <c r="E91" s="69" t="s">
        <v>44</v>
      </c>
      <c r="F91" s="157" t="s">
        <v>40</v>
      </c>
      <c r="G91" s="307"/>
      <c r="H91" s="154">
        <v>2.7164351851851853E-2</v>
      </c>
      <c r="I91" s="151">
        <v>100</v>
      </c>
      <c r="J91" s="152">
        <v>16</v>
      </c>
      <c r="K91" s="56">
        <f t="shared" si="28"/>
        <v>83.333333333333329</v>
      </c>
      <c r="L91" s="150">
        <f>'Bonus Distanza'!$B$3</f>
        <v>400</v>
      </c>
      <c r="M91" s="153">
        <v>0</v>
      </c>
      <c r="N91" s="153">
        <v>0</v>
      </c>
      <c r="O91" s="127">
        <f t="shared" si="30"/>
        <v>483.33333333333331</v>
      </c>
      <c r="P91" s="102">
        <f t="shared" si="29"/>
        <v>5.55</v>
      </c>
    </row>
    <row r="92" spans="1:16" ht="15.75" thickBot="1" x14ac:dyDescent="0.25">
      <c r="A92" s="329"/>
      <c r="B92" s="332"/>
      <c r="C92" s="335"/>
      <c r="D92" s="335"/>
      <c r="E92" s="70" t="s">
        <v>5</v>
      </c>
      <c r="F92" s="72" t="s">
        <v>36</v>
      </c>
      <c r="G92" s="70">
        <v>36</v>
      </c>
      <c r="H92" s="139">
        <v>2.5613425925925925E-2</v>
      </c>
      <c r="I92" s="72">
        <v>22</v>
      </c>
      <c r="J92" s="70">
        <v>2</v>
      </c>
      <c r="K92" s="161">
        <f>($G$92+1-I92)/$G$92*10*$D$84</f>
        <v>416.66666666666669</v>
      </c>
      <c r="L92" s="72">
        <f>'Bonus Distanza'!$B$3</f>
        <v>400</v>
      </c>
      <c r="M92" s="65">
        <v>200</v>
      </c>
      <c r="N92" s="73">
        <v>0</v>
      </c>
      <c r="O92" s="74">
        <f t="shared" si="30"/>
        <v>1016.6666666666667</v>
      </c>
      <c r="P92" s="103">
        <f t="shared" si="29"/>
        <v>5.55</v>
      </c>
    </row>
    <row r="93" spans="1:16" ht="57" customHeight="1" thickBot="1" x14ac:dyDescent="0.25">
      <c r="A93" s="158">
        <v>45795</v>
      </c>
      <c r="B93" s="77" t="s">
        <v>110</v>
      </c>
      <c r="C93" s="78">
        <v>51.5</v>
      </c>
      <c r="D93" s="79">
        <v>75</v>
      </c>
      <c r="E93" s="79" t="s">
        <v>47</v>
      </c>
      <c r="F93" s="79" t="s">
        <v>36</v>
      </c>
      <c r="G93" s="79">
        <v>88</v>
      </c>
      <c r="H93" s="159">
        <v>9.0416666666666659E-2</v>
      </c>
      <c r="I93" s="79">
        <v>38</v>
      </c>
      <c r="J93" s="79">
        <v>5</v>
      </c>
      <c r="K93" s="81">
        <f>(G93+1-I93)/G93*10*D93</f>
        <v>434.65909090909093</v>
      </c>
      <c r="L93" s="79">
        <f>'Bonus Distanza'!B4</f>
        <v>600</v>
      </c>
      <c r="M93" s="82">
        <v>0</v>
      </c>
      <c r="N93" s="82">
        <v>0</v>
      </c>
      <c r="O93" s="84">
        <f>SUM(K93:N93)</f>
        <v>1034.659090909091</v>
      </c>
      <c r="P93" s="85">
        <v>51.5</v>
      </c>
    </row>
    <row r="94" spans="1:16" ht="15.75" customHeight="1" x14ac:dyDescent="0.2">
      <c r="A94" s="340">
        <v>45788</v>
      </c>
      <c r="B94" s="342" t="s">
        <v>108</v>
      </c>
      <c r="C94" s="344">
        <v>25.75</v>
      </c>
      <c r="D94" s="346">
        <v>100</v>
      </c>
      <c r="E94" s="148" t="s">
        <v>46</v>
      </c>
      <c r="F94" s="149" t="s">
        <v>51</v>
      </c>
      <c r="G94" s="326">
        <v>224</v>
      </c>
      <c r="H94" s="154">
        <v>5.2233796296296299E-2</v>
      </c>
      <c r="I94" s="146">
        <v>47</v>
      </c>
      <c r="J94" s="145">
        <v>10</v>
      </c>
      <c r="K94" s="56">
        <f t="shared" ref="K94:K104" si="31">($G$94+1-I94)/$G$94*10*$D$94</f>
        <v>794.64285714285711</v>
      </c>
      <c r="L94" s="147">
        <f>'Bonus Distanza'!$B$3</f>
        <v>400</v>
      </c>
      <c r="M94" s="147">
        <v>0</v>
      </c>
      <c r="N94" s="126">
        <v>300</v>
      </c>
      <c r="O94" s="66">
        <f>SUM(K94:N94)</f>
        <v>1494.6428571428571</v>
      </c>
      <c r="P94" s="101">
        <f t="shared" ref="P94:P113" si="32">$C$106</f>
        <v>25.75</v>
      </c>
    </row>
    <row r="95" spans="1:16" ht="15.75" thickBot="1" x14ac:dyDescent="0.25">
      <c r="A95" s="310"/>
      <c r="B95" s="313"/>
      <c r="C95" s="316"/>
      <c r="D95" s="319"/>
      <c r="E95" s="148" t="s">
        <v>48</v>
      </c>
      <c r="F95" s="149" t="s">
        <v>39</v>
      </c>
      <c r="G95" s="308"/>
      <c r="H95" s="154">
        <v>5.2673611111111109E-2</v>
      </c>
      <c r="I95" s="149">
        <v>54</v>
      </c>
      <c r="J95" s="148">
        <v>12</v>
      </c>
      <c r="K95" s="56">
        <f t="shared" si="31"/>
        <v>763.39285714285711</v>
      </c>
      <c r="L95" s="150">
        <f>'Bonus Distanza'!$B$3</f>
        <v>400</v>
      </c>
      <c r="M95" s="150">
        <v>0</v>
      </c>
      <c r="N95" s="126">
        <v>300</v>
      </c>
      <c r="O95" s="44">
        <f t="shared" ref="O95:O105" si="33">SUM(K95:N95)</f>
        <v>1463.3928571428571</v>
      </c>
      <c r="P95" s="102">
        <f t="shared" si="32"/>
        <v>25.75</v>
      </c>
    </row>
    <row r="96" spans="1:16" x14ac:dyDescent="0.2">
      <c r="A96" s="310"/>
      <c r="B96" s="313"/>
      <c r="C96" s="316"/>
      <c r="D96" s="319"/>
      <c r="E96" s="5" t="s">
        <v>1</v>
      </c>
      <c r="F96" s="149" t="s">
        <v>40</v>
      </c>
      <c r="G96" s="308"/>
      <c r="H96" s="154">
        <v>5.2824074074074079E-2</v>
      </c>
      <c r="I96" s="149">
        <v>55</v>
      </c>
      <c r="J96" s="148">
        <v>2</v>
      </c>
      <c r="K96" s="56">
        <f t="shared" si="31"/>
        <v>758.92857142857133</v>
      </c>
      <c r="L96" s="150">
        <f>'Bonus Distanza'!$B$3</f>
        <v>400</v>
      </c>
      <c r="M96" s="65">
        <v>200</v>
      </c>
      <c r="N96" s="150">
        <v>0</v>
      </c>
      <c r="O96" s="44">
        <f t="shared" si="33"/>
        <v>1358.9285714285713</v>
      </c>
      <c r="P96" s="102">
        <f t="shared" si="32"/>
        <v>25.75</v>
      </c>
    </row>
    <row r="97" spans="1:16" x14ac:dyDescent="0.2">
      <c r="A97" s="310"/>
      <c r="B97" s="313"/>
      <c r="C97" s="316"/>
      <c r="D97" s="319"/>
      <c r="E97" s="148" t="s">
        <v>2</v>
      </c>
      <c r="F97" s="149" t="s">
        <v>38</v>
      </c>
      <c r="G97" s="308"/>
      <c r="H97" s="154">
        <v>5.4641203703703706E-2</v>
      </c>
      <c r="I97" s="149">
        <v>80</v>
      </c>
      <c r="J97" s="148">
        <v>11</v>
      </c>
      <c r="K97" s="56">
        <f t="shared" si="31"/>
        <v>647.32142857142867</v>
      </c>
      <c r="L97" s="150">
        <f>'Bonus Distanza'!$B$3</f>
        <v>400</v>
      </c>
      <c r="M97" s="150">
        <v>0</v>
      </c>
      <c r="N97" s="126">
        <v>300</v>
      </c>
      <c r="O97" s="44">
        <f t="shared" si="33"/>
        <v>1347.3214285714287</v>
      </c>
      <c r="P97" s="102">
        <f t="shared" si="32"/>
        <v>25.75</v>
      </c>
    </row>
    <row r="98" spans="1:16" x14ac:dyDescent="0.2">
      <c r="A98" s="310"/>
      <c r="B98" s="313"/>
      <c r="C98" s="316"/>
      <c r="D98" s="319"/>
      <c r="E98" s="148" t="s">
        <v>66</v>
      </c>
      <c r="F98" s="149" t="s">
        <v>40</v>
      </c>
      <c r="G98" s="308"/>
      <c r="H98" s="154">
        <v>5.4930555555555559E-2</v>
      </c>
      <c r="I98" s="149">
        <v>84</v>
      </c>
      <c r="J98" s="148">
        <v>5</v>
      </c>
      <c r="K98" s="56">
        <f t="shared" si="31"/>
        <v>629.46428571428567</v>
      </c>
      <c r="L98" s="150">
        <f>'Bonus Distanza'!$B$3</f>
        <v>400</v>
      </c>
      <c r="M98" s="150">
        <v>0</v>
      </c>
      <c r="N98" s="126">
        <v>300</v>
      </c>
      <c r="O98" s="44">
        <f t="shared" si="33"/>
        <v>1329.4642857142858</v>
      </c>
      <c r="P98" s="102">
        <f t="shared" si="32"/>
        <v>25.75</v>
      </c>
    </row>
    <row r="99" spans="1:16" x14ac:dyDescent="0.2">
      <c r="A99" s="310"/>
      <c r="B99" s="313"/>
      <c r="C99" s="316"/>
      <c r="D99" s="319"/>
      <c r="E99" s="148" t="s">
        <v>67</v>
      </c>
      <c r="F99" s="149" t="s">
        <v>51</v>
      </c>
      <c r="G99" s="308"/>
      <c r="H99" s="154">
        <v>5.6076388888888884E-2</v>
      </c>
      <c r="I99" s="149">
        <v>100</v>
      </c>
      <c r="J99" s="148">
        <v>18</v>
      </c>
      <c r="K99" s="56">
        <f t="shared" si="31"/>
        <v>558.03571428571433</v>
      </c>
      <c r="L99" s="150">
        <f>'Bonus Distanza'!$B$3</f>
        <v>400</v>
      </c>
      <c r="M99" s="150">
        <v>0</v>
      </c>
      <c r="N99" s="150">
        <v>0</v>
      </c>
      <c r="O99" s="44">
        <f t="shared" si="33"/>
        <v>958.03571428571433</v>
      </c>
      <c r="P99" s="102">
        <f t="shared" si="32"/>
        <v>25.75</v>
      </c>
    </row>
    <row r="100" spans="1:16" x14ac:dyDescent="0.2">
      <c r="A100" s="310"/>
      <c r="B100" s="313"/>
      <c r="C100" s="316"/>
      <c r="D100" s="319"/>
      <c r="E100" s="148" t="s">
        <v>73</v>
      </c>
      <c r="F100" s="149" t="s">
        <v>51</v>
      </c>
      <c r="G100" s="308"/>
      <c r="H100" s="154">
        <v>5.7499999999999996E-2</v>
      </c>
      <c r="I100" s="149">
        <v>112</v>
      </c>
      <c r="J100" s="148">
        <v>19</v>
      </c>
      <c r="K100" s="56">
        <f t="shared" si="31"/>
        <v>504.46428571428567</v>
      </c>
      <c r="L100" s="150">
        <f>'Bonus Distanza'!$B$3</f>
        <v>400</v>
      </c>
      <c r="M100" s="150">
        <v>0</v>
      </c>
      <c r="N100" s="126">
        <v>300</v>
      </c>
      <c r="O100" s="44">
        <f t="shared" si="33"/>
        <v>1204.4642857142858</v>
      </c>
      <c r="P100" s="102">
        <f t="shared" si="32"/>
        <v>25.75</v>
      </c>
    </row>
    <row r="101" spans="1:16" x14ac:dyDescent="0.2">
      <c r="A101" s="310"/>
      <c r="B101" s="313"/>
      <c r="C101" s="316"/>
      <c r="D101" s="319"/>
      <c r="E101" s="148" t="s">
        <v>69</v>
      </c>
      <c r="F101" s="149" t="s">
        <v>38</v>
      </c>
      <c r="G101" s="308"/>
      <c r="H101" s="154">
        <v>5.7754629629629628E-2</v>
      </c>
      <c r="I101" s="149">
        <v>113</v>
      </c>
      <c r="J101" s="148">
        <v>19</v>
      </c>
      <c r="K101" s="56">
        <f t="shared" si="31"/>
        <v>500</v>
      </c>
      <c r="L101" s="150">
        <f>'Bonus Distanza'!$B$3</f>
        <v>400</v>
      </c>
      <c r="M101" s="150">
        <v>0</v>
      </c>
      <c r="N101" s="126">
        <v>300</v>
      </c>
      <c r="O101" s="44">
        <f t="shared" si="33"/>
        <v>1200</v>
      </c>
      <c r="P101" s="102">
        <f t="shared" si="32"/>
        <v>25.75</v>
      </c>
    </row>
    <row r="102" spans="1:16" x14ac:dyDescent="0.2">
      <c r="A102" s="310"/>
      <c r="B102" s="313"/>
      <c r="C102" s="316"/>
      <c r="D102" s="319"/>
      <c r="E102" s="148" t="s">
        <v>45</v>
      </c>
      <c r="F102" s="149" t="s">
        <v>38</v>
      </c>
      <c r="G102" s="308"/>
      <c r="H102" s="154">
        <v>5.9097222222222225E-2</v>
      </c>
      <c r="I102" s="149">
        <v>127</v>
      </c>
      <c r="J102" s="148">
        <v>24</v>
      </c>
      <c r="K102" s="56">
        <f t="shared" si="31"/>
        <v>437.5</v>
      </c>
      <c r="L102" s="150">
        <f>'Bonus Distanza'!$B$3</f>
        <v>400</v>
      </c>
      <c r="M102" s="150">
        <v>0</v>
      </c>
      <c r="N102" s="150">
        <v>0</v>
      </c>
      <c r="O102" s="44">
        <f t="shared" si="33"/>
        <v>837.5</v>
      </c>
      <c r="P102" s="102">
        <f t="shared" si="32"/>
        <v>25.75</v>
      </c>
    </row>
    <row r="103" spans="1:16" x14ac:dyDescent="0.2">
      <c r="A103" s="341"/>
      <c r="B103" s="343"/>
      <c r="C103" s="345"/>
      <c r="D103" s="347"/>
      <c r="E103" s="148" t="s">
        <v>79</v>
      </c>
      <c r="F103" s="149" t="s">
        <v>51</v>
      </c>
      <c r="G103" s="306"/>
      <c r="H103" s="154">
        <v>5.9467592592592593E-2</v>
      </c>
      <c r="I103" s="151">
        <v>133</v>
      </c>
      <c r="J103" s="152">
        <v>21</v>
      </c>
      <c r="K103" s="56">
        <f t="shared" si="31"/>
        <v>410.71428571428567</v>
      </c>
      <c r="L103" s="150">
        <f>'Bonus Distanza'!$B$3</f>
        <v>400</v>
      </c>
      <c r="M103" s="153">
        <v>0</v>
      </c>
      <c r="N103" s="153">
        <v>0</v>
      </c>
      <c r="O103" s="127">
        <f t="shared" si="33"/>
        <v>810.71428571428567</v>
      </c>
      <c r="P103" s="102">
        <f t="shared" si="32"/>
        <v>25.75</v>
      </c>
    </row>
    <row r="104" spans="1:16" x14ac:dyDescent="0.2">
      <c r="A104" s="341"/>
      <c r="B104" s="343"/>
      <c r="C104" s="345"/>
      <c r="D104" s="347"/>
      <c r="E104" s="5" t="s">
        <v>109</v>
      </c>
      <c r="F104" s="149" t="s">
        <v>38</v>
      </c>
      <c r="G104" s="307"/>
      <c r="H104" s="154">
        <v>6.4398148148148149E-2</v>
      </c>
      <c r="I104" s="151">
        <v>170</v>
      </c>
      <c r="J104" s="152">
        <v>28</v>
      </c>
      <c r="K104" s="56">
        <f t="shared" si="31"/>
        <v>245.53571428571428</v>
      </c>
      <c r="L104" s="150">
        <f>'Bonus Distanza'!$B$3</f>
        <v>400</v>
      </c>
      <c r="M104" s="153">
        <v>0</v>
      </c>
      <c r="N104" s="153">
        <v>0</v>
      </c>
      <c r="O104" s="127">
        <f t="shared" si="33"/>
        <v>645.53571428571422</v>
      </c>
      <c r="P104" s="102">
        <f t="shared" si="32"/>
        <v>25.75</v>
      </c>
    </row>
    <row r="105" spans="1:16" ht="15.75" thickBot="1" x14ac:dyDescent="0.25">
      <c r="A105" s="311"/>
      <c r="B105" s="314"/>
      <c r="C105" s="317"/>
      <c r="D105" s="320"/>
      <c r="E105" s="70" t="s">
        <v>5</v>
      </c>
      <c r="F105" s="72" t="s">
        <v>36</v>
      </c>
      <c r="G105" s="70">
        <v>43</v>
      </c>
      <c r="H105" s="139">
        <v>7.0439814814814816E-2</v>
      </c>
      <c r="I105" s="72">
        <v>33</v>
      </c>
      <c r="J105" s="70">
        <v>4</v>
      </c>
      <c r="K105" s="161">
        <f>($G$105+1-I105)/$G$105*10*$D$94</f>
        <v>255.81395348837211</v>
      </c>
      <c r="L105" s="72">
        <f>'Bonus Distanza'!$B$3</f>
        <v>400</v>
      </c>
      <c r="M105" s="73">
        <v>0</v>
      </c>
      <c r="N105" s="155">
        <v>300</v>
      </c>
      <c r="O105" s="74">
        <f t="shared" si="33"/>
        <v>955.81395348837214</v>
      </c>
      <c r="P105" s="103">
        <f t="shared" si="32"/>
        <v>25.75</v>
      </c>
    </row>
    <row r="106" spans="1:16" ht="15.75" customHeight="1" x14ac:dyDescent="0.2">
      <c r="A106" s="290">
        <v>45774</v>
      </c>
      <c r="B106" s="294" t="s">
        <v>107</v>
      </c>
      <c r="C106" s="298">
        <v>25.75</v>
      </c>
      <c r="D106" s="302">
        <v>100</v>
      </c>
      <c r="E106" s="121" t="s">
        <v>63</v>
      </c>
      <c r="F106" s="136" t="s">
        <v>59</v>
      </c>
      <c r="G106" s="337">
        <v>166</v>
      </c>
      <c r="H106" s="137">
        <v>4.7094907407407405E-2</v>
      </c>
      <c r="I106" s="136">
        <v>23</v>
      </c>
      <c r="J106" s="121">
        <v>2</v>
      </c>
      <c r="K106" s="56">
        <v>867</v>
      </c>
      <c r="L106" s="100">
        <f>'Bonus Distanza'!$B$3</f>
        <v>400</v>
      </c>
      <c r="M106" s="65">
        <v>200</v>
      </c>
      <c r="N106" s="100">
        <v>0</v>
      </c>
      <c r="O106" s="66">
        <f>SUM(K106:N106)</f>
        <v>1467</v>
      </c>
      <c r="P106" s="101">
        <f t="shared" si="32"/>
        <v>25.75</v>
      </c>
    </row>
    <row r="107" spans="1:16" x14ac:dyDescent="0.2">
      <c r="A107" s="291"/>
      <c r="B107" s="295"/>
      <c r="C107" s="299"/>
      <c r="D107" s="303"/>
      <c r="E107" s="120" t="s">
        <v>46</v>
      </c>
      <c r="F107" s="54" t="s">
        <v>51</v>
      </c>
      <c r="G107" s="348"/>
      <c r="H107" s="138">
        <v>4.9629629629629635E-2</v>
      </c>
      <c r="I107" s="54">
        <v>44</v>
      </c>
      <c r="J107" s="120">
        <v>5</v>
      </c>
      <c r="K107" s="56">
        <v>741</v>
      </c>
      <c r="L107" s="53">
        <f>'Bonus Distanza'!$B$3</f>
        <v>400</v>
      </c>
      <c r="M107" s="53">
        <v>0</v>
      </c>
      <c r="N107" s="53">
        <v>0</v>
      </c>
      <c r="O107" s="44">
        <f t="shared" ref="O107:O113" si="34">SUM(K107:N107)</f>
        <v>1141</v>
      </c>
      <c r="P107" s="102">
        <f t="shared" si="32"/>
        <v>25.75</v>
      </c>
    </row>
    <row r="108" spans="1:16" x14ac:dyDescent="0.2">
      <c r="A108" s="291"/>
      <c r="B108" s="295"/>
      <c r="C108" s="299"/>
      <c r="D108" s="303"/>
      <c r="E108" s="120" t="s">
        <v>48</v>
      </c>
      <c r="F108" s="54" t="s">
        <v>39</v>
      </c>
      <c r="G108" s="348"/>
      <c r="H108" s="138">
        <v>5.0092592592592598E-2</v>
      </c>
      <c r="I108" s="54">
        <v>46</v>
      </c>
      <c r="J108" s="120">
        <v>7</v>
      </c>
      <c r="K108" s="56">
        <v>729</v>
      </c>
      <c r="L108" s="53">
        <f>'Bonus Distanza'!$B$3</f>
        <v>400</v>
      </c>
      <c r="M108" s="53">
        <v>0</v>
      </c>
      <c r="N108" s="53">
        <v>0</v>
      </c>
      <c r="O108" s="44">
        <f t="shared" si="34"/>
        <v>1129</v>
      </c>
      <c r="P108" s="102">
        <f t="shared" si="32"/>
        <v>25.75</v>
      </c>
    </row>
    <row r="109" spans="1:16" x14ac:dyDescent="0.2">
      <c r="A109" s="291"/>
      <c r="B109" s="295"/>
      <c r="C109" s="299"/>
      <c r="D109" s="303"/>
      <c r="E109" s="120" t="s">
        <v>2</v>
      </c>
      <c r="F109" s="54" t="s">
        <v>38</v>
      </c>
      <c r="G109" s="348"/>
      <c r="H109" s="138">
        <v>5.2488425925925924E-2</v>
      </c>
      <c r="I109" s="54">
        <v>69</v>
      </c>
      <c r="J109" s="120">
        <v>15</v>
      </c>
      <c r="K109" s="56">
        <v>590</v>
      </c>
      <c r="L109" s="53">
        <f>'Bonus Distanza'!$B$3</f>
        <v>400</v>
      </c>
      <c r="M109" s="53">
        <v>0</v>
      </c>
      <c r="N109" s="53">
        <v>0</v>
      </c>
      <c r="O109" s="44">
        <f t="shared" si="34"/>
        <v>990</v>
      </c>
      <c r="P109" s="102">
        <f t="shared" si="32"/>
        <v>25.75</v>
      </c>
    </row>
    <row r="110" spans="1:16" x14ac:dyDescent="0.2">
      <c r="A110" s="291"/>
      <c r="B110" s="295"/>
      <c r="C110" s="299"/>
      <c r="D110" s="303"/>
      <c r="E110" s="120" t="s">
        <v>66</v>
      </c>
      <c r="F110" s="54" t="s">
        <v>40</v>
      </c>
      <c r="G110" s="348"/>
      <c r="H110" s="138">
        <v>5.3541666666666675E-2</v>
      </c>
      <c r="I110" s="54">
        <v>81</v>
      </c>
      <c r="J110" s="120">
        <v>8</v>
      </c>
      <c r="K110" s="56">
        <v>518</v>
      </c>
      <c r="L110" s="53">
        <f>'Bonus Distanza'!$B$3</f>
        <v>400</v>
      </c>
      <c r="M110" s="53">
        <v>0</v>
      </c>
      <c r="N110" s="53">
        <v>0</v>
      </c>
      <c r="O110" s="44">
        <f t="shared" si="34"/>
        <v>918</v>
      </c>
      <c r="P110" s="102">
        <f t="shared" si="32"/>
        <v>25.75</v>
      </c>
    </row>
    <row r="111" spans="1:16" x14ac:dyDescent="0.2">
      <c r="A111" s="291"/>
      <c r="B111" s="295"/>
      <c r="C111" s="299"/>
      <c r="D111" s="303"/>
      <c r="E111" s="120" t="s">
        <v>69</v>
      </c>
      <c r="F111" s="54" t="s">
        <v>38</v>
      </c>
      <c r="G111" s="348"/>
      <c r="H111" s="138">
        <v>5.3668981481481477E-2</v>
      </c>
      <c r="I111" s="54">
        <v>82</v>
      </c>
      <c r="J111" s="120">
        <v>21</v>
      </c>
      <c r="K111" s="56">
        <v>512</v>
      </c>
      <c r="L111" s="53">
        <f>'Bonus Distanza'!$B$3</f>
        <v>400</v>
      </c>
      <c r="M111" s="53">
        <v>0</v>
      </c>
      <c r="N111" s="53">
        <v>0</v>
      </c>
      <c r="O111" s="44">
        <f t="shared" si="34"/>
        <v>912</v>
      </c>
      <c r="P111" s="102">
        <f t="shared" si="32"/>
        <v>25.75</v>
      </c>
    </row>
    <row r="112" spans="1:16" x14ac:dyDescent="0.2">
      <c r="A112" s="291"/>
      <c r="B112" s="295"/>
      <c r="C112" s="299"/>
      <c r="D112" s="303"/>
      <c r="E112" s="120" t="s">
        <v>73</v>
      </c>
      <c r="F112" s="54" t="s">
        <v>51</v>
      </c>
      <c r="G112" s="348"/>
      <c r="H112" s="138">
        <v>5.5196759259259265E-2</v>
      </c>
      <c r="I112" s="54">
        <v>92</v>
      </c>
      <c r="J112" s="120">
        <v>10</v>
      </c>
      <c r="K112" s="56">
        <v>452</v>
      </c>
      <c r="L112" s="53">
        <f>'Bonus Distanza'!$B$3</f>
        <v>400</v>
      </c>
      <c r="M112" s="53">
        <v>0</v>
      </c>
      <c r="N112" s="53">
        <v>0</v>
      </c>
      <c r="O112" s="44">
        <f t="shared" si="34"/>
        <v>852</v>
      </c>
      <c r="P112" s="102">
        <f t="shared" si="32"/>
        <v>25.75</v>
      </c>
    </row>
    <row r="113" spans="1:17" ht="15.75" thickBot="1" x14ac:dyDescent="0.25">
      <c r="A113" s="293"/>
      <c r="B113" s="297"/>
      <c r="C113" s="301"/>
      <c r="D113" s="305"/>
      <c r="E113" s="70" t="s">
        <v>5</v>
      </c>
      <c r="F113" s="72" t="s">
        <v>36</v>
      </c>
      <c r="G113" s="70">
        <v>30</v>
      </c>
      <c r="H113" s="139">
        <v>7.2141203703703707E-2</v>
      </c>
      <c r="I113" s="72">
        <v>26</v>
      </c>
      <c r="J113" s="70">
        <v>5</v>
      </c>
      <c r="K113" s="70">
        <v>167</v>
      </c>
      <c r="L113" s="72">
        <f>'Bonus Distanza'!$B$3</f>
        <v>400</v>
      </c>
      <c r="M113" s="73">
        <v>0</v>
      </c>
      <c r="N113" s="73">
        <v>0</v>
      </c>
      <c r="O113" s="74">
        <f t="shared" si="34"/>
        <v>567</v>
      </c>
      <c r="P113" s="103">
        <f t="shared" si="32"/>
        <v>25.75</v>
      </c>
    </row>
    <row r="114" spans="1:17" ht="57" customHeight="1" thickBot="1" x14ac:dyDescent="0.25">
      <c r="A114" s="130">
        <v>45772</v>
      </c>
      <c r="B114" s="131" t="s">
        <v>106</v>
      </c>
      <c r="C114" s="118">
        <v>51.5</v>
      </c>
      <c r="D114" s="119">
        <v>75</v>
      </c>
      <c r="E114" s="119" t="s">
        <v>4</v>
      </c>
      <c r="F114" s="119" t="s">
        <v>39</v>
      </c>
      <c r="G114" s="119">
        <v>199</v>
      </c>
      <c r="H114" s="132">
        <v>9.3888888888888897E-2</v>
      </c>
      <c r="I114" s="119">
        <v>97</v>
      </c>
      <c r="J114" s="119">
        <v>13</v>
      </c>
      <c r="K114" s="133">
        <f>(G114+1-I114)/G114*10*D114</f>
        <v>388.19095477386941</v>
      </c>
      <c r="L114" s="119">
        <f>'Bonus Distanza'!B4</f>
        <v>600</v>
      </c>
      <c r="M114" s="134">
        <v>0</v>
      </c>
      <c r="N114" s="134">
        <v>0</v>
      </c>
      <c r="O114" s="129">
        <f>SUM(K114:N114)</f>
        <v>988.19095477386941</v>
      </c>
      <c r="P114" s="135">
        <v>51.5</v>
      </c>
    </row>
    <row r="115" spans="1:17" x14ac:dyDescent="0.2">
      <c r="A115" s="290">
        <v>45752</v>
      </c>
      <c r="B115" s="367" t="s">
        <v>52</v>
      </c>
      <c r="C115" s="298">
        <v>27.5</v>
      </c>
      <c r="D115" s="337">
        <v>100</v>
      </c>
      <c r="E115" s="121" t="s">
        <v>46</v>
      </c>
      <c r="F115" s="98" t="s">
        <v>51</v>
      </c>
      <c r="G115" s="288">
        <v>702</v>
      </c>
      <c r="H115" s="99">
        <v>4.2905092592592592E-2</v>
      </c>
      <c r="I115" s="98">
        <v>196</v>
      </c>
      <c r="J115" s="98">
        <v>22</v>
      </c>
      <c r="K115" s="88">
        <f t="shared" ref="K115:K123" si="35">($G$115+1-I115)/$G$115*10*$D$115</f>
        <v>722.22222222222229</v>
      </c>
      <c r="L115" s="100">
        <f>'Bonus Distanza'!$B$3</f>
        <v>400</v>
      </c>
      <c r="M115" s="100">
        <v>0</v>
      </c>
      <c r="N115" s="100">
        <v>0</v>
      </c>
      <c r="O115" s="66">
        <f>SUM(K115:N115)</f>
        <v>1122.2222222222222</v>
      </c>
      <c r="P115" s="101">
        <f t="shared" ref="P115:P124" si="36">$C$128</f>
        <v>27.5</v>
      </c>
      <c r="Q115" s="1"/>
    </row>
    <row r="116" spans="1:17" x14ac:dyDescent="0.2">
      <c r="A116" s="291"/>
      <c r="B116" s="368"/>
      <c r="C116" s="338"/>
      <c r="D116" s="338"/>
      <c r="E116" s="120" t="s">
        <v>1</v>
      </c>
      <c r="F116" s="50" t="s">
        <v>40</v>
      </c>
      <c r="G116" s="325"/>
      <c r="H116" s="51">
        <v>4.3923611111111115E-2</v>
      </c>
      <c r="I116" s="50">
        <v>257</v>
      </c>
      <c r="J116" s="50">
        <v>14</v>
      </c>
      <c r="K116" s="56">
        <f t="shared" si="35"/>
        <v>635.32763532763533</v>
      </c>
      <c r="L116" s="53">
        <f>'Bonus Distanza'!$B$3</f>
        <v>400</v>
      </c>
      <c r="M116" s="53">
        <v>0</v>
      </c>
      <c r="N116" s="53">
        <v>0</v>
      </c>
      <c r="O116" s="44">
        <f t="shared" ref="O116:O120" si="37">SUM(K116:N116)</f>
        <v>1035.3276353276353</v>
      </c>
      <c r="P116" s="102">
        <f t="shared" si="36"/>
        <v>27.5</v>
      </c>
      <c r="Q116" s="1"/>
    </row>
    <row r="117" spans="1:17" x14ac:dyDescent="0.2">
      <c r="A117" s="291"/>
      <c r="B117" s="368"/>
      <c r="C117" s="338"/>
      <c r="D117" s="338"/>
      <c r="E117" s="120" t="s">
        <v>47</v>
      </c>
      <c r="F117" s="50" t="s">
        <v>36</v>
      </c>
      <c r="G117" s="325"/>
      <c r="H117" s="51">
        <v>4.4606481481481476E-2</v>
      </c>
      <c r="I117" s="50">
        <v>289</v>
      </c>
      <c r="J117" s="50">
        <v>29</v>
      </c>
      <c r="K117" s="56">
        <f t="shared" si="35"/>
        <v>589.74358974358984</v>
      </c>
      <c r="L117" s="53">
        <f>'Bonus Distanza'!$B$3</f>
        <v>400</v>
      </c>
      <c r="M117" s="53">
        <v>0</v>
      </c>
      <c r="N117" s="53">
        <v>0</v>
      </c>
      <c r="O117" s="44">
        <f t="shared" si="37"/>
        <v>989.74358974358984</v>
      </c>
      <c r="P117" s="102">
        <f t="shared" si="36"/>
        <v>27.5</v>
      </c>
      <c r="Q117" s="1"/>
    </row>
    <row r="118" spans="1:17" x14ac:dyDescent="0.2">
      <c r="A118" s="291"/>
      <c r="B118" s="368"/>
      <c r="C118" s="338"/>
      <c r="D118" s="338"/>
      <c r="E118" s="120" t="s">
        <v>48</v>
      </c>
      <c r="F118" s="50" t="s">
        <v>39</v>
      </c>
      <c r="G118" s="325"/>
      <c r="H118" s="51">
        <v>4.5543981481481477E-2</v>
      </c>
      <c r="I118" s="50">
        <v>333</v>
      </c>
      <c r="J118" s="50">
        <v>47</v>
      </c>
      <c r="K118" s="56">
        <f t="shared" si="35"/>
        <v>527.06552706552714</v>
      </c>
      <c r="L118" s="53">
        <f>'Bonus Distanza'!$B$3</f>
        <v>400</v>
      </c>
      <c r="M118" s="53">
        <v>0</v>
      </c>
      <c r="N118" s="53">
        <v>0</v>
      </c>
      <c r="O118" s="44">
        <f t="shared" si="37"/>
        <v>927.06552706552714</v>
      </c>
      <c r="P118" s="102">
        <f t="shared" si="36"/>
        <v>27.5</v>
      </c>
      <c r="Q118" s="1"/>
    </row>
    <row r="119" spans="1:17" x14ac:dyDescent="0.2">
      <c r="A119" s="291"/>
      <c r="B119" s="368"/>
      <c r="C119" s="338"/>
      <c r="D119" s="338"/>
      <c r="E119" s="120" t="s">
        <v>4</v>
      </c>
      <c r="F119" s="50" t="s">
        <v>39</v>
      </c>
      <c r="G119" s="325"/>
      <c r="H119" s="51">
        <v>4.746527777777778E-2</v>
      </c>
      <c r="I119" s="50">
        <v>413</v>
      </c>
      <c r="J119" s="50">
        <v>55</v>
      </c>
      <c r="K119" s="56">
        <f t="shared" si="35"/>
        <v>413.10541310541311</v>
      </c>
      <c r="L119" s="53">
        <f>'Bonus Distanza'!$B$3</f>
        <v>400</v>
      </c>
      <c r="M119" s="53">
        <v>0</v>
      </c>
      <c r="N119" s="40">
        <v>300</v>
      </c>
      <c r="O119" s="44">
        <f t="shared" si="37"/>
        <v>1113.1054131054132</v>
      </c>
      <c r="P119" s="102">
        <f t="shared" si="36"/>
        <v>27.5</v>
      </c>
      <c r="Q119" s="1"/>
    </row>
    <row r="120" spans="1:17" x14ac:dyDescent="0.2">
      <c r="A120" s="291"/>
      <c r="B120" s="368"/>
      <c r="C120" s="338"/>
      <c r="D120" s="338"/>
      <c r="E120" s="120" t="s">
        <v>2</v>
      </c>
      <c r="F120" s="50" t="s">
        <v>38</v>
      </c>
      <c r="G120" s="325"/>
      <c r="H120" s="51">
        <v>5.0879629629629629E-2</v>
      </c>
      <c r="I120" s="50">
        <v>539</v>
      </c>
      <c r="J120" s="54">
        <v>79</v>
      </c>
      <c r="K120" s="56">
        <f t="shared" si="35"/>
        <v>233.6182336182336</v>
      </c>
      <c r="L120" s="53">
        <f>'Bonus Distanza'!$B$3</f>
        <v>400</v>
      </c>
      <c r="M120" s="53">
        <v>0</v>
      </c>
      <c r="N120" s="40">
        <v>300</v>
      </c>
      <c r="O120" s="44">
        <f t="shared" si="37"/>
        <v>933.6182336182336</v>
      </c>
      <c r="P120" s="102">
        <f t="shared" si="36"/>
        <v>27.5</v>
      </c>
      <c r="Q120" s="1"/>
    </row>
    <row r="121" spans="1:17" x14ac:dyDescent="0.2">
      <c r="A121" s="365"/>
      <c r="B121" s="369"/>
      <c r="C121" s="299"/>
      <c r="D121" s="299"/>
      <c r="E121" s="120" t="s">
        <v>45</v>
      </c>
      <c r="F121" s="52" t="s">
        <v>38</v>
      </c>
      <c r="G121" s="325"/>
      <c r="H121" s="51">
        <v>5.1493055555555556E-2</v>
      </c>
      <c r="I121" s="50">
        <v>555</v>
      </c>
      <c r="J121" s="54">
        <v>83</v>
      </c>
      <c r="K121" s="56">
        <f t="shared" si="35"/>
        <v>210.82621082621085</v>
      </c>
      <c r="L121" s="53">
        <f>'Bonus Distanza'!$B$3</f>
        <v>400</v>
      </c>
      <c r="M121" s="53">
        <v>0</v>
      </c>
      <c r="N121" s="53">
        <v>0</v>
      </c>
      <c r="O121" s="44">
        <f t="shared" ref="O121" si="38">SUM(K121:N121)</f>
        <v>610.82621082621085</v>
      </c>
      <c r="P121" s="102">
        <f t="shared" si="36"/>
        <v>27.5</v>
      </c>
    </row>
    <row r="122" spans="1:17" x14ac:dyDescent="0.2">
      <c r="A122" s="365"/>
      <c r="B122" s="369"/>
      <c r="C122" s="299"/>
      <c r="D122" s="299"/>
      <c r="E122" s="120" t="s">
        <v>49</v>
      </c>
      <c r="F122" s="50" t="s">
        <v>39</v>
      </c>
      <c r="G122" s="325"/>
      <c r="H122" s="51">
        <v>5.2986111111111116E-2</v>
      </c>
      <c r="I122" s="50">
        <v>591</v>
      </c>
      <c r="J122" s="54">
        <v>70</v>
      </c>
      <c r="K122" s="56">
        <f t="shared" si="35"/>
        <v>159.54415954415956</v>
      </c>
      <c r="L122" s="53">
        <f>'Bonus Distanza'!$B$3</f>
        <v>400</v>
      </c>
      <c r="M122" s="53">
        <v>0</v>
      </c>
      <c r="N122" s="53">
        <v>0</v>
      </c>
      <c r="O122" s="44">
        <f t="shared" ref="O122:O124" si="39">SUM(K122:N122)</f>
        <v>559.54415954415958</v>
      </c>
      <c r="P122" s="102">
        <f t="shared" si="36"/>
        <v>27.5</v>
      </c>
    </row>
    <row r="123" spans="1:17" x14ac:dyDescent="0.2">
      <c r="A123" s="365"/>
      <c r="B123" s="369"/>
      <c r="C123" s="299"/>
      <c r="D123" s="299"/>
      <c r="E123" s="120" t="s">
        <v>50</v>
      </c>
      <c r="F123" s="50" t="s">
        <v>37</v>
      </c>
      <c r="G123" s="339"/>
      <c r="H123" s="51">
        <v>5.5706018518518523E-2</v>
      </c>
      <c r="I123" s="50">
        <v>631</v>
      </c>
      <c r="J123" s="54">
        <v>33</v>
      </c>
      <c r="K123" s="56">
        <f t="shared" si="35"/>
        <v>102.56410256410255</v>
      </c>
      <c r="L123" s="53">
        <f>'Bonus Distanza'!$B$3</f>
        <v>400</v>
      </c>
      <c r="M123" s="53">
        <v>0</v>
      </c>
      <c r="N123" s="53">
        <v>0</v>
      </c>
      <c r="O123" s="44">
        <f t="shared" si="39"/>
        <v>502.56410256410254</v>
      </c>
      <c r="P123" s="102">
        <f t="shared" si="36"/>
        <v>27.5</v>
      </c>
    </row>
    <row r="124" spans="1:17" ht="15.75" thickBot="1" x14ac:dyDescent="0.25">
      <c r="A124" s="366"/>
      <c r="B124" s="370"/>
      <c r="C124" s="300"/>
      <c r="D124" s="300"/>
      <c r="E124" s="122" t="s">
        <v>5</v>
      </c>
      <c r="F124" s="122" t="s">
        <v>36</v>
      </c>
      <c r="G124" s="122">
        <v>195</v>
      </c>
      <c r="H124" s="123">
        <v>6.3171296296296295E-2</v>
      </c>
      <c r="I124" s="122">
        <v>172</v>
      </c>
      <c r="J124" s="124">
        <v>26</v>
      </c>
      <c r="K124" s="125">
        <f>(G124+1-I124)/G124*10*$D$128</f>
        <v>123.07692307692308</v>
      </c>
      <c r="L124" s="125">
        <f>'Bonus Distanza'!$B$3</f>
        <v>400</v>
      </c>
      <c r="M124" s="125">
        <v>0</v>
      </c>
      <c r="N124" s="126">
        <v>300</v>
      </c>
      <c r="O124" s="127">
        <f t="shared" si="39"/>
        <v>823.07692307692309</v>
      </c>
      <c r="P124" s="128">
        <f t="shared" si="36"/>
        <v>27.5</v>
      </c>
    </row>
    <row r="125" spans="1:17" s="7" customFormat="1" ht="21" customHeight="1" x14ac:dyDescent="0.2">
      <c r="A125" s="375">
        <v>45746</v>
      </c>
      <c r="B125" s="376" t="s">
        <v>43</v>
      </c>
      <c r="C125" s="378">
        <v>27.5</v>
      </c>
      <c r="D125" s="371">
        <v>75</v>
      </c>
      <c r="E125" s="61" t="s">
        <v>3</v>
      </c>
      <c r="F125" s="86" t="s">
        <v>37</v>
      </c>
      <c r="G125" s="373">
        <v>108</v>
      </c>
      <c r="H125" s="62">
        <v>5.0162037037037033E-2</v>
      </c>
      <c r="I125" s="87">
        <v>77</v>
      </c>
      <c r="J125" s="87">
        <v>7</v>
      </c>
      <c r="K125" s="88">
        <f>(G125+1-I125)/G125*10*D125</f>
        <v>222.2222222222222</v>
      </c>
      <c r="L125" s="86">
        <f>'Bonus Distanza'!$B$3</f>
        <v>400</v>
      </c>
      <c r="M125" s="86">
        <v>0</v>
      </c>
      <c r="N125" s="89">
        <v>300</v>
      </c>
      <c r="O125" s="66">
        <f>SUM(K125:N125)</f>
        <v>922.22222222222217</v>
      </c>
      <c r="P125" s="90">
        <f>C125</f>
        <v>27.5</v>
      </c>
    </row>
    <row r="126" spans="1:17" ht="18.75" customHeight="1" thickBot="1" x14ac:dyDescent="0.25">
      <c r="A126" s="358"/>
      <c r="B126" s="377"/>
      <c r="C126" s="363"/>
      <c r="D126" s="372">
        <v>75</v>
      </c>
      <c r="E126" s="69" t="s">
        <v>44</v>
      </c>
      <c r="F126" s="91" t="s">
        <v>40</v>
      </c>
      <c r="G126" s="374"/>
      <c r="H126" s="92">
        <v>5.634259259259259E-2</v>
      </c>
      <c r="I126" s="93">
        <v>99</v>
      </c>
      <c r="J126" s="93">
        <v>8</v>
      </c>
      <c r="K126" s="94">
        <f>(G125+1-I126)/G125*10*D125</f>
        <v>69.444444444444443</v>
      </c>
      <c r="L126" s="95">
        <f>'Bonus Distanza'!$B$3</f>
        <v>400</v>
      </c>
      <c r="M126" s="95">
        <v>0</v>
      </c>
      <c r="N126" s="96">
        <v>0</v>
      </c>
      <c r="O126" s="74">
        <f>SUM(K126:N126)</f>
        <v>469.44444444444446</v>
      </c>
      <c r="P126" s="97">
        <f>C125</f>
        <v>27.5</v>
      </c>
    </row>
    <row r="127" spans="1:17" s="7" customFormat="1" ht="38.25" thickBot="1" x14ac:dyDescent="0.25">
      <c r="A127" s="76">
        <v>45739</v>
      </c>
      <c r="B127" s="77" t="s">
        <v>42</v>
      </c>
      <c r="C127" s="78">
        <v>55</v>
      </c>
      <c r="D127" s="79">
        <v>100</v>
      </c>
      <c r="E127" s="79" t="s">
        <v>1</v>
      </c>
      <c r="F127" s="79" t="s">
        <v>40</v>
      </c>
      <c r="G127" s="79">
        <v>418</v>
      </c>
      <c r="H127" s="80">
        <v>9.707175925925926E-2</v>
      </c>
      <c r="I127" s="79">
        <v>209</v>
      </c>
      <c r="J127" s="79">
        <v>14</v>
      </c>
      <c r="K127" s="81">
        <f>(G127+1-I127)/G127*10*D127</f>
        <v>502.39234449760761</v>
      </c>
      <c r="L127" s="82">
        <f>'Bonus Distanza'!$B$3</f>
        <v>400</v>
      </c>
      <c r="M127" s="82">
        <v>0</v>
      </c>
      <c r="N127" s="83">
        <v>300</v>
      </c>
      <c r="O127" s="84">
        <f>SUM(K127:N127)</f>
        <v>1202.3923444976076</v>
      </c>
      <c r="P127" s="85">
        <f>C127</f>
        <v>55</v>
      </c>
    </row>
    <row r="128" spans="1:17" x14ac:dyDescent="0.2">
      <c r="A128" s="357">
        <v>45711</v>
      </c>
      <c r="B128" s="359" t="s">
        <v>22</v>
      </c>
      <c r="C128" s="362">
        <v>27.5</v>
      </c>
      <c r="D128" s="364">
        <v>100</v>
      </c>
      <c r="E128" s="61" t="s">
        <v>1</v>
      </c>
      <c r="F128" s="61" t="s">
        <v>40</v>
      </c>
      <c r="G128" s="364">
        <v>163</v>
      </c>
      <c r="H128" s="62">
        <v>4.2719907407407408E-2</v>
      </c>
      <c r="I128" s="61">
        <v>43</v>
      </c>
      <c r="J128" s="63">
        <v>2</v>
      </c>
      <c r="K128" s="64">
        <f>($G$128+1-I128)/$G$128*10*$D$128</f>
        <v>742.3312883435583</v>
      </c>
      <c r="L128" s="65">
        <f>'Bonus Distanza'!$B$3</f>
        <v>400</v>
      </c>
      <c r="M128" s="65">
        <v>200</v>
      </c>
      <c r="N128" s="65">
        <v>0</v>
      </c>
      <c r="O128" s="66">
        <f>SUM(K128:N128)</f>
        <v>1342.3312883435583</v>
      </c>
      <c r="P128" s="67">
        <f t="shared" ref="P128:P133" si="40">$C$128</f>
        <v>27.5</v>
      </c>
      <c r="Q128" s="1"/>
    </row>
    <row r="129" spans="1:17" x14ac:dyDescent="0.2">
      <c r="A129" s="328"/>
      <c r="B129" s="360"/>
      <c r="C129" s="306"/>
      <c r="D129" s="306"/>
      <c r="E129" s="26" t="s">
        <v>4</v>
      </c>
      <c r="F129" s="26" t="s">
        <v>39</v>
      </c>
      <c r="G129" s="306"/>
      <c r="H129" s="8">
        <v>4.5069444444444447E-2</v>
      </c>
      <c r="I129" s="26">
        <v>74</v>
      </c>
      <c r="J129" s="27">
        <v>8</v>
      </c>
      <c r="K129" s="55">
        <f>($G$128+1-I129)/$G$128*10*$D$128</f>
        <v>552.14723926380373</v>
      </c>
      <c r="L129" s="10">
        <f>'Bonus Distanza'!$B$3</f>
        <v>400</v>
      </c>
      <c r="M129" s="10">
        <v>0</v>
      </c>
      <c r="N129" s="10">
        <v>0</v>
      </c>
      <c r="O129" s="44">
        <f t="shared" ref="O129:O133" si="41">SUM(K129:N129)</f>
        <v>952.14723926380373</v>
      </c>
      <c r="P129" s="68">
        <f t="shared" si="40"/>
        <v>27.5</v>
      </c>
      <c r="Q129" s="1"/>
    </row>
    <row r="130" spans="1:17" x14ac:dyDescent="0.2">
      <c r="A130" s="328"/>
      <c r="B130" s="360"/>
      <c r="C130" s="306"/>
      <c r="D130" s="306"/>
      <c r="E130" s="26" t="s">
        <v>2</v>
      </c>
      <c r="F130" s="26" t="s">
        <v>38</v>
      </c>
      <c r="G130" s="306"/>
      <c r="H130" s="8">
        <v>4.5266203703703704E-2</v>
      </c>
      <c r="I130" s="26">
        <v>76</v>
      </c>
      <c r="J130" s="27">
        <v>8</v>
      </c>
      <c r="K130" s="55">
        <f>($G$128+1-I130)/$G$128*10*$D$128</f>
        <v>539.87730061349691</v>
      </c>
      <c r="L130" s="10">
        <f>'Bonus Distanza'!$B$3</f>
        <v>400</v>
      </c>
      <c r="M130" s="10">
        <v>0</v>
      </c>
      <c r="N130" s="10">
        <v>0</v>
      </c>
      <c r="O130" s="44">
        <f t="shared" si="41"/>
        <v>939.87730061349691</v>
      </c>
      <c r="P130" s="68">
        <f t="shared" si="40"/>
        <v>27.5</v>
      </c>
      <c r="Q130" s="1"/>
    </row>
    <row r="131" spans="1:17" x14ac:dyDescent="0.2">
      <c r="A131" s="328"/>
      <c r="B131" s="360"/>
      <c r="C131" s="306"/>
      <c r="D131" s="306"/>
      <c r="E131" s="26" t="s">
        <v>3</v>
      </c>
      <c r="F131" s="26" t="s">
        <v>37</v>
      </c>
      <c r="G131" s="306"/>
      <c r="H131" s="8">
        <v>4.9560185185185186E-2</v>
      </c>
      <c r="I131" s="26">
        <v>116</v>
      </c>
      <c r="J131" s="27">
        <v>4</v>
      </c>
      <c r="K131" s="55">
        <f>($G$128+1-I131)/$G$128*10*$D$128</f>
        <v>294.47852760736197</v>
      </c>
      <c r="L131" s="10">
        <f>'Bonus Distanza'!$B$3</f>
        <v>400</v>
      </c>
      <c r="M131" s="10">
        <v>0</v>
      </c>
      <c r="N131" s="10">
        <v>0</v>
      </c>
      <c r="O131" s="44">
        <f t="shared" si="41"/>
        <v>694.47852760736191</v>
      </c>
      <c r="P131" s="68">
        <f t="shared" si="40"/>
        <v>27.5</v>
      </c>
      <c r="Q131" s="1"/>
    </row>
    <row r="132" spans="1:17" x14ac:dyDescent="0.2">
      <c r="A132" s="328"/>
      <c r="B132" s="360"/>
      <c r="C132" s="306"/>
      <c r="D132" s="306"/>
      <c r="E132" s="26" t="s">
        <v>23</v>
      </c>
      <c r="F132" s="26" t="s">
        <v>39</v>
      </c>
      <c r="G132" s="307"/>
      <c r="H132" s="8">
        <v>5.8136574074074077E-2</v>
      </c>
      <c r="I132" s="26">
        <v>153</v>
      </c>
      <c r="J132" s="27">
        <v>17</v>
      </c>
      <c r="K132" s="55">
        <f>($G$128+1-I132)/$G$128*10*$D$128</f>
        <v>67.484662576687114</v>
      </c>
      <c r="L132" s="10">
        <f>'Bonus Distanza'!$B$3</f>
        <v>400</v>
      </c>
      <c r="M132" s="10">
        <v>0</v>
      </c>
      <c r="N132" s="10">
        <v>0</v>
      </c>
      <c r="O132" s="44">
        <f t="shared" si="41"/>
        <v>467.48466257668713</v>
      </c>
      <c r="P132" s="68">
        <f t="shared" si="40"/>
        <v>27.5</v>
      </c>
      <c r="Q132" s="1"/>
    </row>
    <row r="133" spans="1:17" ht="15.75" thickBot="1" x14ac:dyDescent="0.25">
      <c r="A133" s="358"/>
      <c r="B133" s="361"/>
      <c r="C133" s="363"/>
      <c r="D133" s="363"/>
      <c r="E133" s="70" t="s">
        <v>5</v>
      </c>
      <c r="F133" s="70" t="s">
        <v>36</v>
      </c>
      <c r="G133" s="70">
        <v>39</v>
      </c>
      <c r="H133" s="71">
        <v>6.4270833333333333E-2</v>
      </c>
      <c r="I133" s="70">
        <v>36</v>
      </c>
      <c r="J133" s="72">
        <v>5</v>
      </c>
      <c r="K133" s="73">
        <f>(G133+1-I133)/G133*10*$D$128</f>
        <v>102.56410256410255</v>
      </c>
      <c r="L133" s="73">
        <f>'Bonus Distanza'!$B$3</f>
        <v>400</v>
      </c>
      <c r="M133" s="73">
        <v>0</v>
      </c>
      <c r="N133" s="73">
        <v>0</v>
      </c>
      <c r="O133" s="74">
        <f t="shared" si="41"/>
        <v>502.56410256410254</v>
      </c>
      <c r="P133" s="75">
        <f t="shared" si="40"/>
        <v>27.5</v>
      </c>
      <c r="Q133" s="1"/>
    </row>
  </sheetData>
  <autoFilter ref="E1:E134" xr:uid="{00000000-0009-0000-0000-000004000000}"/>
  <mergeCells count="98">
    <mergeCell ref="A4:A7"/>
    <mergeCell ref="B4:B7"/>
    <mergeCell ref="C4:C7"/>
    <mergeCell ref="D4:D7"/>
    <mergeCell ref="G4:G7"/>
    <mergeCell ref="A22:A29"/>
    <mergeCell ref="B22:B29"/>
    <mergeCell ref="C22:C29"/>
    <mergeCell ref="D22:D29"/>
    <mergeCell ref="G22:G29"/>
    <mergeCell ref="A12:A21"/>
    <mergeCell ref="B12:B21"/>
    <mergeCell ref="C12:C21"/>
    <mergeCell ref="D12:D21"/>
    <mergeCell ref="G12:G21"/>
    <mergeCell ref="A31:A37"/>
    <mergeCell ref="B31:B37"/>
    <mergeCell ref="C31:C37"/>
    <mergeCell ref="D31:D37"/>
    <mergeCell ref="G31:G37"/>
    <mergeCell ref="A55:A57"/>
    <mergeCell ref="B55:B57"/>
    <mergeCell ref="C55:C57"/>
    <mergeCell ref="D55:D57"/>
    <mergeCell ref="G55:G57"/>
    <mergeCell ref="A72:A73"/>
    <mergeCell ref="B72:B73"/>
    <mergeCell ref="C72:C73"/>
    <mergeCell ref="D72:D73"/>
    <mergeCell ref="G72:G73"/>
    <mergeCell ref="A75:A82"/>
    <mergeCell ref="B75:B82"/>
    <mergeCell ref="C75:C82"/>
    <mergeCell ref="D75:D82"/>
    <mergeCell ref="G75:G82"/>
    <mergeCell ref="D125:D126"/>
    <mergeCell ref="G125:G126"/>
    <mergeCell ref="A125:A126"/>
    <mergeCell ref="B125:B126"/>
    <mergeCell ref="C125:C126"/>
    <mergeCell ref="K2:P2"/>
    <mergeCell ref="A2:D2"/>
    <mergeCell ref="E2:J2"/>
    <mergeCell ref="A128:A133"/>
    <mergeCell ref="B128:B133"/>
    <mergeCell ref="C128:C133"/>
    <mergeCell ref="D128:D133"/>
    <mergeCell ref="G128:G132"/>
    <mergeCell ref="A58:A59"/>
    <mergeCell ref="B58:B59"/>
    <mergeCell ref="C58:C59"/>
    <mergeCell ref="D58:D59"/>
    <mergeCell ref="G58:G59"/>
    <mergeCell ref="A115:A124"/>
    <mergeCell ref="B115:B124"/>
    <mergeCell ref="C115:C124"/>
    <mergeCell ref="D115:D124"/>
    <mergeCell ref="G115:G123"/>
    <mergeCell ref="A94:A105"/>
    <mergeCell ref="B94:B105"/>
    <mergeCell ref="C94:C105"/>
    <mergeCell ref="D94:D105"/>
    <mergeCell ref="G94:G104"/>
    <mergeCell ref="G106:G112"/>
    <mergeCell ref="C106:C113"/>
    <mergeCell ref="D106:D113"/>
    <mergeCell ref="A106:A113"/>
    <mergeCell ref="B106:B113"/>
    <mergeCell ref="G84:G91"/>
    <mergeCell ref="A84:A92"/>
    <mergeCell ref="B84:B92"/>
    <mergeCell ref="C84:C92"/>
    <mergeCell ref="D84:D92"/>
    <mergeCell ref="A68:A71"/>
    <mergeCell ref="B68:B71"/>
    <mergeCell ref="C68:C71"/>
    <mergeCell ref="D68:D71"/>
    <mergeCell ref="G68:G71"/>
    <mergeCell ref="A60:A67"/>
    <mergeCell ref="B60:B67"/>
    <mergeCell ref="C60:C67"/>
    <mergeCell ref="D60:D67"/>
    <mergeCell ref="G60:G66"/>
    <mergeCell ref="G48:G52"/>
    <mergeCell ref="A48:A53"/>
    <mergeCell ref="B48:B53"/>
    <mergeCell ref="C48:C53"/>
    <mergeCell ref="D48:D53"/>
    <mergeCell ref="A39:A47"/>
    <mergeCell ref="B39:B47"/>
    <mergeCell ref="C39:C47"/>
    <mergeCell ref="D39:D47"/>
    <mergeCell ref="G39:G46"/>
    <mergeCell ref="A8:A9"/>
    <mergeCell ref="B8:B9"/>
    <mergeCell ref="C8:C9"/>
    <mergeCell ref="D8:D9"/>
    <mergeCell ref="G8:G9"/>
  </mergeCells>
  <phoneticPr fontId="2" type="noConversion"/>
  <conditionalFormatting sqref="E3">
    <cfRule type="duplicateValues" dxfId="59" priority="29"/>
  </conditionalFormatting>
  <conditionalFormatting sqref="F3">
    <cfRule type="duplicateValues" dxfId="58" priority="28"/>
  </conditionalFormatting>
  <conditionalFormatting sqref="F134:G1048576 G127 G114 G106">
    <cfRule type="duplicateValues" dxfId="57" priority="145"/>
  </conditionalFormatting>
  <conditionalFormatting sqref="G3">
    <cfRule type="duplicateValues" dxfId="56" priority="144"/>
  </conditionalFormatting>
  <conditionalFormatting sqref="G4">
    <cfRule type="duplicateValues" dxfId="55" priority="6"/>
  </conditionalFormatting>
  <conditionalFormatting sqref="G8">
    <cfRule type="duplicateValues" dxfId="54" priority="13"/>
  </conditionalFormatting>
  <conditionalFormatting sqref="G10">
    <cfRule type="duplicateValues" dxfId="53" priority="8"/>
  </conditionalFormatting>
  <conditionalFormatting sqref="G11">
    <cfRule type="duplicateValues" dxfId="52" priority="15"/>
  </conditionalFormatting>
  <conditionalFormatting sqref="G12">
    <cfRule type="duplicateValues" dxfId="51" priority="27"/>
  </conditionalFormatting>
  <conditionalFormatting sqref="G22">
    <cfRule type="duplicateValues" dxfId="50" priority="31"/>
  </conditionalFormatting>
  <conditionalFormatting sqref="G30">
    <cfRule type="duplicateValues" dxfId="49" priority="32"/>
  </conditionalFormatting>
  <conditionalFormatting sqref="G31">
    <cfRule type="duplicateValues" dxfId="48" priority="171"/>
  </conditionalFormatting>
  <conditionalFormatting sqref="G38">
    <cfRule type="duplicateValues" dxfId="47" priority="36"/>
  </conditionalFormatting>
  <conditionalFormatting sqref="G39">
    <cfRule type="duplicateValues" dxfId="46" priority="41"/>
  </conditionalFormatting>
  <conditionalFormatting sqref="G48">
    <cfRule type="duplicateValues" dxfId="45" priority="48"/>
  </conditionalFormatting>
  <conditionalFormatting sqref="G54">
    <cfRule type="duplicateValues" dxfId="44" priority="49"/>
  </conditionalFormatting>
  <conditionalFormatting sqref="G55">
    <cfRule type="duplicateValues" dxfId="43" priority="54"/>
  </conditionalFormatting>
  <conditionalFormatting sqref="G58">
    <cfRule type="duplicateValues" dxfId="42" priority="60"/>
  </conditionalFormatting>
  <conditionalFormatting sqref="G60">
    <cfRule type="duplicateValues" dxfId="41" priority="69"/>
  </conditionalFormatting>
  <conditionalFormatting sqref="G68">
    <cfRule type="duplicateValues" dxfId="40" priority="80"/>
  </conditionalFormatting>
  <conditionalFormatting sqref="G72">
    <cfRule type="duplicateValues" dxfId="39" priority="87"/>
  </conditionalFormatting>
  <conditionalFormatting sqref="G74">
    <cfRule type="duplicateValues" dxfId="38" priority="88"/>
  </conditionalFormatting>
  <conditionalFormatting sqref="G75">
    <cfRule type="duplicateValues" dxfId="37" priority="149"/>
  </conditionalFormatting>
  <conditionalFormatting sqref="G83">
    <cfRule type="duplicateValues" dxfId="36" priority="94"/>
  </conditionalFormatting>
  <conditionalFormatting sqref="G84">
    <cfRule type="duplicateValues" dxfId="35" priority="107"/>
  </conditionalFormatting>
  <conditionalFormatting sqref="G93">
    <cfRule type="duplicateValues" dxfId="34" priority="108"/>
  </conditionalFormatting>
  <conditionalFormatting sqref="G94">
    <cfRule type="duplicateValues" dxfId="33" priority="121"/>
  </conditionalFormatting>
  <conditionalFormatting sqref="G125">
    <cfRule type="duplicateValues" dxfId="32" priority="139"/>
  </conditionalFormatting>
  <conditionalFormatting sqref="M4:M5">
    <cfRule type="cellIs" dxfId="31" priority="2" operator="greaterThan">
      <formula>0</formula>
    </cfRule>
  </conditionalFormatting>
  <conditionalFormatting sqref="M12">
    <cfRule type="cellIs" dxfId="30" priority="26" operator="greaterThan">
      <formula>0</formula>
    </cfRule>
  </conditionalFormatting>
  <conditionalFormatting sqref="M48">
    <cfRule type="cellIs" dxfId="29" priority="47" operator="greaterThan">
      <formula>0</formula>
    </cfRule>
  </conditionalFormatting>
  <conditionalFormatting sqref="M58:M60">
    <cfRule type="cellIs" dxfId="28" priority="58" operator="greaterThan">
      <formula>0</formula>
    </cfRule>
  </conditionalFormatting>
  <conditionalFormatting sqref="M75:M77">
    <cfRule type="cellIs" dxfId="27" priority="90" operator="greaterThan">
      <formula>0</formula>
    </cfRule>
  </conditionalFormatting>
  <conditionalFormatting sqref="M84:M86">
    <cfRule type="cellIs" dxfId="26" priority="95" operator="greaterThan">
      <formula>0</formula>
    </cfRule>
  </conditionalFormatting>
  <conditionalFormatting sqref="M92">
    <cfRule type="cellIs" dxfId="25" priority="98" operator="greaterThan">
      <formula>0</formula>
    </cfRule>
  </conditionalFormatting>
  <conditionalFormatting sqref="M94">
    <cfRule type="cellIs" dxfId="24" priority="120" operator="greaterThan">
      <formula>0</formula>
    </cfRule>
  </conditionalFormatting>
  <conditionalFormatting sqref="M96">
    <cfRule type="cellIs" dxfId="23" priority="119" operator="greaterThan">
      <formula>0</formula>
    </cfRule>
  </conditionalFormatting>
  <conditionalFormatting sqref="M106">
    <cfRule type="cellIs" dxfId="22" priority="122" operator="greaterThan">
      <formula>0</formula>
    </cfRule>
  </conditionalFormatting>
  <conditionalFormatting sqref="M115:M133">
    <cfRule type="cellIs" dxfId="21" priority="126" operator="greaterThan">
      <formula>0</formula>
    </cfRule>
  </conditionalFormatting>
  <conditionalFormatting sqref="M8:N9">
    <cfRule type="cellIs" dxfId="20" priority="9" operator="greaterThan">
      <formula>0</formula>
    </cfRule>
  </conditionalFormatting>
  <conditionalFormatting sqref="M22:N22">
    <cfRule type="cellIs" dxfId="19" priority="17" operator="greaterThan">
      <formula>0</formula>
    </cfRule>
  </conditionalFormatting>
  <conditionalFormatting sqref="M72:N73">
    <cfRule type="cellIs" dxfId="18" priority="81" operator="greaterThan">
      <formula>0</formula>
    </cfRule>
  </conditionalFormatting>
  <conditionalFormatting sqref="N4">
    <cfRule type="cellIs" dxfId="17" priority="1" operator="greaterThan">
      <formula>0</formula>
    </cfRule>
  </conditionalFormatting>
  <conditionalFormatting sqref="N10:N13">
    <cfRule type="cellIs" dxfId="16" priority="7" operator="greaterThan">
      <formula>0</formula>
    </cfRule>
  </conditionalFormatting>
  <conditionalFormatting sqref="N15">
    <cfRule type="cellIs" dxfId="15" priority="22" operator="greaterThan">
      <formula>0</formula>
    </cfRule>
  </conditionalFormatting>
  <conditionalFormatting sqref="N27">
    <cfRule type="cellIs" dxfId="14" priority="16" operator="greaterThan">
      <formula>0</formula>
    </cfRule>
  </conditionalFormatting>
  <conditionalFormatting sqref="N45">
    <cfRule type="cellIs" dxfId="13" priority="38" operator="greaterThan">
      <formula>0</formula>
    </cfRule>
  </conditionalFormatting>
  <conditionalFormatting sqref="N48:N49">
    <cfRule type="cellIs" dxfId="12" priority="45" operator="greaterThan">
      <formula>0</formula>
    </cfRule>
  </conditionalFormatting>
  <conditionalFormatting sqref="N51">
    <cfRule type="cellIs" dxfId="11" priority="44" operator="greaterThan">
      <formula>0</formula>
    </cfRule>
  </conditionalFormatting>
  <conditionalFormatting sqref="N55:N56">
    <cfRule type="cellIs" dxfId="10" priority="51" operator="greaterThan">
      <formula>0</formula>
    </cfRule>
  </conditionalFormatting>
  <conditionalFormatting sqref="N58:N61">
    <cfRule type="cellIs" dxfId="9" priority="56" operator="greaterThan">
      <formula>0</formula>
    </cfRule>
  </conditionalFormatting>
  <conditionalFormatting sqref="N63">
    <cfRule type="cellIs" dxfId="8" priority="63" operator="greaterThan">
      <formula>0</formula>
    </cfRule>
  </conditionalFormatting>
  <conditionalFormatting sqref="N65:N66">
    <cfRule type="cellIs" dxfId="7" priority="61" operator="greaterThan">
      <formula>0</formula>
    </cfRule>
  </conditionalFormatting>
  <conditionalFormatting sqref="N68:N70">
    <cfRule type="cellIs" dxfId="6" priority="70" operator="greaterThan">
      <formula>0</formula>
    </cfRule>
  </conditionalFormatting>
  <conditionalFormatting sqref="N77">
    <cfRule type="cellIs" dxfId="5" priority="89" operator="greaterThan">
      <formula>0</formula>
    </cfRule>
  </conditionalFormatting>
  <conditionalFormatting sqref="N94:N95">
    <cfRule type="cellIs" dxfId="4" priority="117" operator="greaterThan">
      <formula>0</formula>
    </cfRule>
  </conditionalFormatting>
  <conditionalFormatting sqref="N97:N98">
    <cfRule type="cellIs" dxfId="3" priority="111" operator="greaterThan">
      <formula>0</formula>
    </cfRule>
  </conditionalFormatting>
  <conditionalFormatting sqref="N100:N101">
    <cfRule type="cellIs" dxfId="2" priority="109" operator="greaterThan">
      <formula>0</formula>
    </cfRule>
  </conditionalFormatting>
  <conditionalFormatting sqref="N119:N120">
    <cfRule type="cellIs" dxfId="1" priority="124" operator="greaterThan">
      <formula>0</formula>
    </cfRule>
  </conditionalFormatting>
  <conditionalFormatting sqref="N124:N127">
    <cfRule type="cellIs" dxfId="0" priority="123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&amp;A</oddHeader>
  </headerFooter>
  <ignoredErrors>
    <ignoredError sqref="P9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topLeftCell="A7" workbookViewId="0">
      <selection sqref="A1:F23"/>
    </sheetView>
  </sheetViews>
  <sheetFormatPr defaultRowHeight="15" x14ac:dyDescent="0.2"/>
  <cols>
    <col min="1" max="1" width="20.84765625" style="5" bestFit="1" customWidth="1"/>
    <col min="2" max="2" width="9.14453125" style="5"/>
    <col min="3" max="3" width="13.98828125" style="5" customWidth="1"/>
    <col min="4" max="4" width="14.390625" style="5" customWidth="1"/>
    <col min="5" max="6" width="9.14453125" style="5"/>
  </cols>
  <sheetData>
    <row r="1" spans="1:6" x14ac:dyDescent="0.2">
      <c r="A1" s="394" t="s">
        <v>97</v>
      </c>
      <c r="B1" s="394"/>
      <c r="C1" s="394"/>
      <c r="D1" s="394"/>
      <c r="E1" s="394"/>
      <c r="F1" s="394"/>
    </row>
    <row r="2" spans="1:6" x14ac:dyDescent="0.2">
      <c r="A2" s="112" t="s">
        <v>53</v>
      </c>
      <c r="B2" s="112" t="s">
        <v>85</v>
      </c>
      <c r="C2" s="112" t="s">
        <v>83</v>
      </c>
      <c r="D2" s="112" t="s">
        <v>84</v>
      </c>
      <c r="E2" s="112" t="s">
        <v>86</v>
      </c>
      <c r="F2" s="112" t="s">
        <v>0</v>
      </c>
    </row>
    <row r="3" spans="1:6" x14ac:dyDescent="0.2">
      <c r="A3" s="27" t="str">
        <f>'Anagrafica Atleti'!B33</f>
        <v>Zarbo Salvatore</v>
      </c>
      <c r="B3" s="27" t="str">
        <f>'Anagrafica Atleti'!C33</f>
        <v>M4</v>
      </c>
      <c r="C3" s="27" t="s">
        <v>89</v>
      </c>
      <c r="D3" s="113" t="s">
        <v>96</v>
      </c>
      <c r="E3" s="27">
        <v>3</v>
      </c>
      <c r="F3" s="27">
        <v>29.21</v>
      </c>
    </row>
    <row r="4" spans="1:6" x14ac:dyDescent="0.2">
      <c r="A4" s="27" t="str">
        <f>'Anagrafica Atleti'!B26</f>
        <v>Passarelli Christian</v>
      </c>
      <c r="B4" s="27" t="str">
        <f>'Anagrafica Atleti'!C26</f>
        <v>S4</v>
      </c>
      <c r="C4" s="27" t="s">
        <v>92</v>
      </c>
      <c r="D4" s="113" t="s">
        <v>95</v>
      </c>
      <c r="E4" s="27">
        <v>2</v>
      </c>
      <c r="F4" s="27">
        <v>39.51</v>
      </c>
    </row>
    <row r="5" spans="1:6" x14ac:dyDescent="0.2">
      <c r="A5" s="27" t="str">
        <f>'Anagrafica Atleti'!B28</f>
        <v>Ramundo Maurizio</v>
      </c>
      <c r="B5" s="27" t="str">
        <f>'Anagrafica Atleti'!C28</f>
        <v>M3</v>
      </c>
      <c r="C5" s="27" t="s">
        <v>91</v>
      </c>
      <c r="D5" s="113" t="s">
        <v>94</v>
      </c>
      <c r="E5" s="27">
        <v>2</v>
      </c>
      <c r="F5" s="27">
        <v>45.82</v>
      </c>
    </row>
    <row r="6" spans="1:6" x14ac:dyDescent="0.2">
      <c r="A6" s="27" t="str">
        <f>'Anagrafica Atleti'!B29</f>
        <v>Recchia Domenico</v>
      </c>
      <c r="B6" s="27" t="str">
        <f>'Anagrafica Atleti'!C29</f>
        <v>M5</v>
      </c>
      <c r="C6" s="27" t="s">
        <v>90</v>
      </c>
      <c r="D6" s="113" t="s">
        <v>93</v>
      </c>
      <c r="E6" s="27">
        <v>2</v>
      </c>
      <c r="F6" s="27">
        <v>50.16</v>
      </c>
    </row>
    <row r="8" spans="1:6" x14ac:dyDescent="0.2">
      <c r="A8" s="395" t="s">
        <v>98</v>
      </c>
      <c r="B8" s="395"/>
      <c r="C8" s="395"/>
      <c r="D8" s="395"/>
      <c r="E8" s="395"/>
      <c r="F8" s="395"/>
    </row>
    <row r="9" spans="1:6" x14ac:dyDescent="0.2">
      <c r="A9" s="114" t="s">
        <v>53</v>
      </c>
      <c r="B9" s="114" t="s">
        <v>85</v>
      </c>
      <c r="C9" s="114" t="s">
        <v>83</v>
      </c>
      <c r="D9" s="114" t="s">
        <v>84</v>
      </c>
      <c r="E9" s="114" t="s">
        <v>86</v>
      </c>
      <c r="F9" s="114" t="s">
        <v>0</v>
      </c>
    </row>
    <row r="10" spans="1:6" x14ac:dyDescent="0.2">
      <c r="A10" s="27" t="str">
        <f>'Anagrafica Atleti'!B11</f>
        <v>Dell'Aquila Ilaria</v>
      </c>
      <c r="B10" s="27" t="str">
        <f>'Anagrafica Atleti'!C11</f>
        <v>M2</v>
      </c>
      <c r="C10" s="27" t="s">
        <v>88</v>
      </c>
      <c r="D10" s="27" t="s">
        <v>87</v>
      </c>
      <c r="E10" s="27">
        <v>2</v>
      </c>
      <c r="F10" s="27">
        <v>70.87</v>
      </c>
    </row>
    <row r="12" spans="1:6" x14ac:dyDescent="0.2">
      <c r="A12" s="394" t="s">
        <v>111</v>
      </c>
      <c r="B12" s="394"/>
      <c r="C12" s="394"/>
      <c r="D12" s="394"/>
      <c r="E12" s="394"/>
      <c r="F12" s="394"/>
    </row>
    <row r="13" spans="1:6" x14ac:dyDescent="0.2">
      <c r="A13" s="112" t="s">
        <v>53</v>
      </c>
      <c r="B13" s="112" t="s">
        <v>85</v>
      </c>
      <c r="C13" s="112" t="s">
        <v>83</v>
      </c>
      <c r="D13" s="112" t="s">
        <v>84</v>
      </c>
      <c r="E13" s="112" t="s">
        <v>86</v>
      </c>
      <c r="F13" s="112" t="s">
        <v>0</v>
      </c>
    </row>
    <row r="14" spans="1:6" x14ac:dyDescent="0.2">
      <c r="A14" s="27" t="str">
        <f>'Anagrafica Atleti'!B7</f>
        <v>Brunori Alessio</v>
      </c>
      <c r="B14" s="27" t="str">
        <f>'Anagrafica Atleti'!C7</f>
        <v>M1</v>
      </c>
      <c r="C14" s="27" t="s">
        <v>114</v>
      </c>
      <c r="D14" s="113" t="s">
        <v>115</v>
      </c>
      <c r="E14" s="27">
        <v>2</v>
      </c>
      <c r="F14" s="27">
        <v>46.29</v>
      </c>
    </row>
    <row r="15" spans="1:6" x14ac:dyDescent="0.2">
      <c r="A15" s="27" t="str">
        <f>'Anagrafica Atleti'!B31</f>
        <v>Zandona' Manuel</v>
      </c>
      <c r="B15" s="27" t="str">
        <f>'Anagrafica Atleti'!C31</f>
        <v>S4</v>
      </c>
      <c r="C15" s="27" t="s">
        <v>118</v>
      </c>
      <c r="D15" s="113" t="s">
        <v>117</v>
      </c>
      <c r="E15" s="27">
        <v>2</v>
      </c>
      <c r="F15" s="27">
        <v>48.39</v>
      </c>
    </row>
    <row r="16" spans="1:6" x14ac:dyDescent="0.2">
      <c r="A16" s="27" t="str">
        <f>'Anagrafica Atleti'!B28</f>
        <v>Ramundo Maurizio</v>
      </c>
      <c r="B16" s="27" t="str">
        <f>'Anagrafica Atleti'!C28</f>
        <v>M3</v>
      </c>
      <c r="C16" s="27" t="s">
        <v>119</v>
      </c>
      <c r="D16" s="113" t="s">
        <v>120</v>
      </c>
      <c r="E16" s="27">
        <v>2</v>
      </c>
      <c r="F16" s="27">
        <v>48.7</v>
      </c>
    </row>
    <row r="17" spans="1:6" x14ac:dyDescent="0.2">
      <c r="A17" s="27" t="str">
        <f>'Anagrafica Atleti'!B5</f>
        <v>Bittarelli Guglielmo</v>
      </c>
      <c r="B17" s="27" t="str">
        <f>'Anagrafica Atleti'!C5</f>
        <v>M4</v>
      </c>
      <c r="C17" s="27" t="s">
        <v>122</v>
      </c>
      <c r="D17" s="113" t="s">
        <v>121</v>
      </c>
      <c r="E17" s="27">
        <v>2</v>
      </c>
      <c r="F17" s="27">
        <v>62.09</v>
      </c>
    </row>
    <row r="18" spans="1:6" x14ac:dyDescent="0.2">
      <c r="A18" s="27" t="str">
        <f>'Anagrafica Atleti'!B12</f>
        <v>Di Marco Stefano</v>
      </c>
      <c r="B18" s="27" t="str">
        <f>'Anagrafica Atleti'!C12</f>
        <v>M3</v>
      </c>
      <c r="C18" s="27" t="s">
        <v>124</v>
      </c>
      <c r="D18" s="113" t="s">
        <v>126</v>
      </c>
      <c r="E18" s="27">
        <v>2</v>
      </c>
      <c r="F18" s="27">
        <v>68.03</v>
      </c>
    </row>
    <row r="19" spans="1:6" x14ac:dyDescent="0.2">
      <c r="A19" s="27" t="str">
        <f>'Anagrafica Atleti'!B17</f>
        <v>Gragnaniello Giovanni</v>
      </c>
      <c r="B19" s="27" t="str">
        <f>'Anagrafica Atleti'!C17</f>
        <v>M1</v>
      </c>
      <c r="C19" s="27" t="s">
        <v>123</v>
      </c>
      <c r="D19" s="113" t="s">
        <v>125</v>
      </c>
      <c r="E19" s="27">
        <v>2</v>
      </c>
      <c r="F19" s="27">
        <v>71.59</v>
      </c>
    </row>
    <row r="21" spans="1:6" x14ac:dyDescent="0.2">
      <c r="A21" s="395" t="s">
        <v>112</v>
      </c>
      <c r="B21" s="395"/>
      <c r="C21" s="395"/>
      <c r="D21" s="395"/>
      <c r="E21" s="395"/>
      <c r="F21" s="395"/>
    </row>
    <row r="22" spans="1:6" x14ac:dyDescent="0.2">
      <c r="A22" s="114" t="s">
        <v>53</v>
      </c>
      <c r="B22" s="114" t="s">
        <v>85</v>
      </c>
      <c r="C22" s="114" t="s">
        <v>83</v>
      </c>
      <c r="D22" s="114" t="s">
        <v>84</v>
      </c>
      <c r="E22" s="114" t="s">
        <v>86</v>
      </c>
      <c r="F22" s="114" t="s">
        <v>0</v>
      </c>
    </row>
    <row r="23" spans="1:6" x14ac:dyDescent="0.2">
      <c r="A23" s="27" t="str">
        <f>'Anagrafica Atleti'!B11</f>
        <v>Dell'Aquila Ilaria</v>
      </c>
      <c r="B23" s="27" t="str">
        <f>'Anagrafica Atleti'!C11</f>
        <v>M2</v>
      </c>
      <c r="C23" s="27" t="s">
        <v>113</v>
      </c>
      <c r="D23" s="113" t="s">
        <v>116</v>
      </c>
      <c r="E23" s="27">
        <v>2</v>
      </c>
      <c r="F23" s="27">
        <v>109.48</v>
      </c>
    </row>
  </sheetData>
  <sortState xmlns:xlrd2="http://schemas.microsoft.com/office/spreadsheetml/2017/richdata2" ref="A14:F19">
    <sortCondition ref="F14:F19"/>
  </sortState>
  <mergeCells count="4">
    <mergeCell ref="A1:F1"/>
    <mergeCell ref="A8:F8"/>
    <mergeCell ref="A12:F12"/>
    <mergeCell ref="A21:F2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3"/>
  <sheetViews>
    <sheetView topLeftCell="A16" workbookViewId="0">
      <selection activeCell="C18" sqref="C18"/>
    </sheetView>
  </sheetViews>
  <sheetFormatPr defaultRowHeight="15" x14ac:dyDescent="0.2"/>
  <cols>
    <col min="1" max="1" width="5.24609375" style="5" customWidth="1"/>
    <col min="2" max="2" width="25.828125" style="5" customWidth="1"/>
    <col min="3" max="3" width="11.56640625" style="5" customWidth="1"/>
    <col min="4" max="4" width="16.8125" style="5" customWidth="1"/>
    <col min="5" max="5" width="8.203125" style="5" customWidth="1"/>
  </cols>
  <sheetData>
    <row r="1" spans="1:5" x14ac:dyDescent="0.2">
      <c r="A1" s="5" t="s">
        <v>62</v>
      </c>
      <c r="B1" s="5" t="s">
        <v>53</v>
      </c>
      <c r="C1" s="5" t="s">
        <v>54</v>
      </c>
      <c r="D1" s="5" t="s">
        <v>55</v>
      </c>
      <c r="E1" s="5" t="s">
        <v>56</v>
      </c>
    </row>
    <row r="2" spans="1:5" x14ac:dyDescent="0.2">
      <c r="A2" s="5">
        <v>1</v>
      </c>
      <c r="B2" s="5" t="s">
        <v>63</v>
      </c>
      <c r="C2" s="5" t="s">
        <v>59</v>
      </c>
      <c r="D2" s="5">
        <v>2006</v>
      </c>
      <c r="E2" s="5" t="s">
        <v>57</v>
      </c>
    </row>
    <row r="3" spans="1:5" x14ac:dyDescent="0.2">
      <c r="A3" s="5">
        <v>2</v>
      </c>
      <c r="B3" s="5" t="s">
        <v>64</v>
      </c>
      <c r="C3" s="5" t="s">
        <v>36</v>
      </c>
      <c r="D3" s="5">
        <v>1978</v>
      </c>
      <c r="E3" s="5" t="s">
        <v>57</v>
      </c>
    </row>
    <row r="4" spans="1:5" x14ac:dyDescent="0.2">
      <c r="A4" s="5">
        <v>3</v>
      </c>
      <c r="B4" s="5" t="s">
        <v>65</v>
      </c>
      <c r="C4" s="5" t="s">
        <v>51</v>
      </c>
      <c r="D4" s="5">
        <v>1985</v>
      </c>
      <c r="E4" s="5" t="s">
        <v>57</v>
      </c>
    </row>
    <row r="5" spans="1:5" x14ac:dyDescent="0.2">
      <c r="A5" s="5">
        <v>4</v>
      </c>
      <c r="B5" s="5" t="s">
        <v>66</v>
      </c>
      <c r="C5" s="5" t="s">
        <v>40</v>
      </c>
      <c r="D5" s="5">
        <v>1970</v>
      </c>
      <c r="E5" s="5" t="s">
        <v>57</v>
      </c>
    </row>
    <row r="6" spans="1:5" x14ac:dyDescent="0.2">
      <c r="A6" s="5">
        <v>5</v>
      </c>
      <c r="B6" s="5" t="s">
        <v>50</v>
      </c>
      <c r="C6" s="5" t="s">
        <v>37</v>
      </c>
      <c r="D6" s="5">
        <v>1964</v>
      </c>
      <c r="E6" s="5" t="s">
        <v>57</v>
      </c>
    </row>
    <row r="7" spans="1:5" x14ac:dyDescent="0.2">
      <c r="A7" s="5">
        <v>6</v>
      </c>
      <c r="B7" s="5" t="s">
        <v>46</v>
      </c>
      <c r="C7" s="5" t="s">
        <v>51</v>
      </c>
      <c r="D7" s="5">
        <v>1981</v>
      </c>
      <c r="E7" s="5" t="s">
        <v>57</v>
      </c>
    </row>
    <row r="8" spans="1:5" x14ac:dyDescent="0.2">
      <c r="A8" s="5">
        <v>7</v>
      </c>
      <c r="B8" s="5" t="s">
        <v>67</v>
      </c>
      <c r="C8" s="5" t="s">
        <v>51</v>
      </c>
      <c r="D8" s="5">
        <v>1983</v>
      </c>
      <c r="E8" s="5" t="s">
        <v>57</v>
      </c>
    </row>
    <row r="9" spans="1:5" x14ac:dyDescent="0.2">
      <c r="A9" s="5">
        <v>8</v>
      </c>
      <c r="B9" s="5" t="s">
        <v>45</v>
      </c>
      <c r="C9" s="5" t="s">
        <v>38</v>
      </c>
      <c r="D9" s="5">
        <v>1975</v>
      </c>
      <c r="E9" s="5" t="s">
        <v>57</v>
      </c>
    </row>
    <row r="10" spans="1:5" x14ac:dyDescent="0.2">
      <c r="A10" s="5">
        <v>9</v>
      </c>
      <c r="B10" s="5" t="s">
        <v>82</v>
      </c>
      <c r="C10" s="5" t="s">
        <v>38</v>
      </c>
      <c r="D10" s="5">
        <v>1974</v>
      </c>
      <c r="E10" s="5" t="s">
        <v>57</v>
      </c>
    </row>
    <row r="11" spans="1:5" x14ac:dyDescent="0.2">
      <c r="A11" s="5">
        <v>10</v>
      </c>
      <c r="B11" s="5" t="s">
        <v>5</v>
      </c>
      <c r="C11" s="5" t="s">
        <v>36</v>
      </c>
      <c r="D11" s="5">
        <v>1980</v>
      </c>
      <c r="E11" s="5" t="s">
        <v>58</v>
      </c>
    </row>
    <row r="12" spans="1:5" x14ac:dyDescent="0.2">
      <c r="A12" s="5">
        <v>11</v>
      </c>
      <c r="B12" s="5" t="s">
        <v>69</v>
      </c>
      <c r="C12" s="5" t="s">
        <v>38</v>
      </c>
      <c r="D12" s="5">
        <v>1975</v>
      </c>
      <c r="E12" s="5" t="s">
        <v>57</v>
      </c>
    </row>
    <row r="13" spans="1:5" x14ac:dyDescent="0.2">
      <c r="A13" s="5">
        <v>12</v>
      </c>
      <c r="B13" s="5" t="s">
        <v>70</v>
      </c>
      <c r="C13" s="5" t="s">
        <v>36</v>
      </c>
      <c r="D13" s="5">
        <v>1978</v>
      </c>
      <c r="E13" s="5" t="s">
        <v>57</v>
      </c>
    </row>
    <row r="14" spans="1:5" x14ac:dyDescent="0.2">
      <c r="A14" s="5">
        <v>13</v>
      </c>
      <c r="B14" s="5" t="s">
        <v>47</v>
      </c>
      <c r="C14" s="5" t="s">
        <v>36</v>
      </c>
      <c r="D14" s="5">
        <v>1978</v>
      </c>
      <c r="E14" s="5" t="s">
        <v>57</v>
      </c>
    </row>
    <row r="15" spans="1:5" x14ac:dyDescent="0.2">
      <c r="A15" s="5">
        <v>14</v>
      </c>
      <c r="B15" s="5" t="s">
        <v>71</v>
      </c>
      <c r="C15" s="5" t="s">
        <v>37</v>
      </c>
      <c r="D15" s="5">
        <v>1961</v>
      </c>
      <c r="E15" s="5" t="s">
        <v>57</v>
      </c>
    </row>
    <row r="16" spans="1:5" x14ac:dyDescent="0.2">
      <c r="A16" s="5">
        <v>15</v>
      </c>
      <c r="B16" s="5" t="s">
        <v>72</v>
      </c>
      <c r="C16" s="5" t="s">
        <v>38</v>
      </c>
      <c r="D16" s="5">
        <v>1975</v>
      </c>
      <c r="E16" s="5" t="s">
        <v>57</v>
      </c>
    </row>
    <row r="17" spans="1:5" x14ac:dyDescent="0.2">
      <c r="A17" s="5">
        <v>16</v>
      </c>
      <c r="B17" s="5" t="s">
        <v>73</v>
      </c>
      <c r="C17" s="5" t="s">
        <v>51</v>
      </c>
      <c r="D17" s="5">
        <v>1985</v>
      </c>
      <c r="E17" s="5" t="s">
        <v>57</v>
      </c>
    </row>
    <row r="18" spans="1:5" x14ac:dyDescent="0.2">
      <c r="A18" s="5">
        <v>17</v>
      </c>
      <c r="B18" s="5" t="s">
        <v>74</v>
      </c>
      <c r="C18" s="5" t="s">
        <v>36</v>
      </c>
      <c r="D18" s="5">
        <v>1977</v>
      </c>
      <c r="E18" s="5" t="s">
        <v>57</v>
      </c>
    </row>
    <row r="19" spans="1:5" x14ac:dyDescent="0.2">
      <c r="A19" s="5">
        <v>18</v>
      </c>
      <c r="B19" s="5" t="s">
        <v>75</v>
      </c>
      <c r="C19" s="5" t="s">
        <v>40</v>
      </c>
      <c r="D19" s="5">
        <v>1970</v>
      </c>
      <c r="E19" s="5" t="s">
        <v>57</v>
      </c>
    </row>
    <row r="20" spans="1:5" x14ac:dyDescent="0.2">
      <c r="A20" s="5">
        <v>19</v>
      </c>
      <c r="B20" s="5" t="s">
        <v>76</v>
      </c>
      <c r="C20" s="5" t="s">
        <v>60</v>
      </c>
      <c r="D20" s="5">
        <v>1960</v>
      </c>
      <c r="E20" s="5" t="s">
        <v>57</v>
      </c>
    </row>
    <row r="21" spans="1:5" x14ac:dyDescent="0.2">
      <c r="A21" s="5">
        <v>20</v>
      </c>
      <c r="B21" s="5" t="s">
        <v>44</v>
      </c>
      <c r="C21" s="5" t="s">
        <v>40</v>
      </c>
      <c r="D21" s="5">
        <v>1966</v>
      </c>
      <c r="E21" s="5" t="s">
        <v>57</v>
      </c>
    </row>
    <row r="22" spans="1:5" x14ac:dyDescent="0.2">
      <c r="A22" s="5">
        <v>21</v>
      </c>
      <c r="B22" s="5" t="s">
        <v>77</v>
      </c>
      <c r="C22" s="5" t="s">
        <v>38</v>
      </c>
      <c r="D22" s="5">
        <v>1974</v>
      </c>
      <c r="E22" s="5" t="s">
        <v>57</v>
      </c>
    </row>
    <row r="23" spans="1:5" x14ac:dyDescent="0.2">
      <c r="A23" s="5">
        <v>22</v>
      </c>
      <c r="B23" s="5" t="s">
        <v>78</v>
      </c>
      <c r="C23" s="5" t="s">
        <v>36</v>
      </c>
      <c r="D23" s="5">
        <v>1980</v>
      </c>
      <c r="E23" s="5" t="s">
        <v>57</v>
      </c>
    </row>
    <row r="24" spans="1:5" x14ac:dyDescent="0.2">
      <c r="A24" s="5">
        <v>23</v>
      </c>
      <c r="B24" s="5" t="s">
        <v>79</v>
      </c>
      <c r="C24" s="5" t="s">
        <v>51</v>
      </c>
      <c r="D24" s="5">
        <v>1981</v>
      </c>
      <c r="E24" s="5" t="s">
        <v>57</v>
      </c>
    </row>
    <row r="25" spans="1:5" x14ac:dyDescent="0.2">
      <c r="A25" s="5">
        <v>24</v>
      </c>
      <c r="B25" s="5" t="s">
        <v>80</v>
      </c>
      <c r="C25" s="5" t="s">
        <v>38</v>
      </c>
      <c r="D25" s="5">
        <v>1975</v>
      </c>
      <c r="E25" s="5" t="s">
        <v>57</v>
      </c>
    </row>
    <row r="26" spans="1:5" x14ac:dyDescent="0.2">
      <c r="A26" s="5">
        <v>25</v>
      </c>
      <c r="B26" s="5" t="s">
        <v>4</v>
      </c>
      <c r="C26" s="5" t="s">
        <v>39</v>
      </c>
      <c r="D26" s="5">
        <v>1987</v>
      </c>
      <c r="E26" s="5" t="s">
        <v>57</v>
      </c>
    </row>
    <row r="27" spans="1:5" x14ac:dyDescent="0.2">
      <c r="A27" s="5">
        <v>26</v>
      </c>
      <c r="B27" s="5" t="s">
        <v>49</v>
      </c>
      <c r="C27" s="5" t="s">
        <v>39</v>
      </c>
      <c r="D27" s="5">
        <v>1986</v>
      </c>
      <c r="E27" s="5" t="s">
        <v>57</v>
      </c>
    </row>
    <row r="28" spans="1:5" x14ac:dyDescent="0.2">
      <c r="A28" s="5">
        <v>27</v>
      </c>
      <c r="B28" s="5" t="s">
        <v>2</v>
      </c>
      <c r="C28" s="5" t="s">
        <v>38</v>
      </c>
      <c r="D28" s="5">
        <v>1975</v>
      </c>
      <c r="E28" s="5" t="s">
        <v>57</v>
      </c>
    </row>
    <row r="29" spans="1:5" x14ac:dyDescent="0.2">
      <c r="A29" s="5">
        <v>28</v>
      </c>
      <c r="B29" s="5" t="s">
        <v>3</v>
      </c>
      <c r="C29" s="5" t="s">
        <v>37</v>
      </c>
      <c r="D29" s="5">
        <v>1961</v>
      </c>
      <c r="E29" s="5" t="s">
        <v>57</v>
      </c>
    </row>
    <row r="30" spans="1:5" x14ac:dyDescent="0.2">
      <c r="A30" s="5">
        <v>29</v>
      </c>
      <c r="B30" s="5" t="s">
        <v>23</v>
      </c>
      <c r="C30" s="5" t="s">
        <v>39</v>
      </c>
      <c r="D30" s="5">
        <v>1989</v>
      </c>
      <c r="E30" s="5" t="s">
        <v>57</v>
      </c>
    </row>
    <row r="31" spans="1:5" x14ac:dyDescent="0.2">
      <c r="A31" s="5">
        <v>30</v>
      </c>
      <c r="B31" s="5" t="s">
        <v>48</v>
      </c>
      <c r="C31" s="5" t="s">
        <v>39</v>
      </c>
      <c r="D31" s="5">
        <v>1987</v>
      </c>
      <c r="E31" s="5" t="s">
        <v>57</v>
      </c>
    </row>
    <row r="32" spans="1:5" x14ac:dyDescent="0.2">
      <c r="A32" s="5">
        <v>31</v>
      </c>
      <c r="B32" s="5" t="s">
        <v>81</v>
      </c>
      <c r="C32" s="5" t="s">
        <v>61</v>
      </c>
      <c r="D32" s="5">
        <v>1955</v>
      </c>
      <c r="E32" s="5" t="s">
        <v>57</v>
      </c>
    </row>
    <row r="33" spans="1:5" x14ac:dyDescent="0.2">
      <c r="A33" s="5">
        <v>32</v>
      </c>
      <c r="B33" s="5" t="s">
        <v>1</v>
      </c>
      <c r="C33" s="5" t="s">
        <v>40</v>
      </c>
      <c r="D33" s="5">
        <v>1968</v>
      </c>
      <c r="E33" s="5" t="s">
        <v>57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6"/>
  <sheetViews>
    <sheetView workbookViewId="0">
      <selection activeCell="B5" sqref="B5"/>
    </sheetView>
  </sheetViews>
  <sheetFormatPr defaultRowHeight="15" x14ac:dyDescent="0.2"/>
  <cols>
    <col min="1" max="1" width="25.2890625" bestFit="1" customWidth="1"/>
  </cols>
  <sheetData>
    <row r="1" spans="1:2" x14ac:dyDescent="0.2">
      <c r="A1" s="396" t="s">
        <v>15</v>
      </c>
      <c r="B1" s="396"/>
    </row>
    <row r="2" spans="1:2" x14ac:dyDescent="0.2">
      <c r="A2" s="12" t="s">
        <v>28</v>
      </c>
      <c r="B2" s="12" t="s">
        <v>0</v>
      </c>
    </row>
    <row r="3" spans="1:2" x14ac:dyDescent="0.2">
      <c r="A3" s="6" t="s">
        <v>24</v>
      </c>
      <c r="B3" s="6">
        <v>400</v>
      </c>
    </row>
    <row r="4" spans="1:2" x14ac:dyDescent="0.2">
      <c r="A4" s="6" t="s">
        <v>25</v>
      </c>
      <c r="B4" s="6">
        <v>600</v>
      </c>
    </row>
    <row r="5" spans="1:2" x14ac:dyDescent="0.2">
      <c r="A5" s="6" t="s">
        <v>26</v>
      </c>
      <c r="B5" s="6">
        <v>800</v>
      </c>
    </row>
    <row r="6" spans="1:2" x14ac:dyDescent="0.2">
      <c r="A6" s="6" t="s">
        <v>27</v>
      </c>
      <c r="B6" s="6">
        <v>1000</v>
      </c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5</vt:i4>
      </vt:variant>
    </vt:vector>
  </HeadingPairs>
  <TitlesOfParts>
    <vt:vector size="13" baseType="lpstr">
      <vt:lpstr>Criterium 2025</vt:lpstr>
      <vt:lpstr>Assoluti M</vt:lpstr>
      <vt:lpstr>Assoluti F</vt:lpstr>
      <vt:lpstr>Quantità MF</vt:lpstr>
      <vt:lpstr>Risultati gare</vt:lpstr>
      <vt:lpstr>Ranking Fitri</vt:lpstr>
      <vt:lpstr>Anagrafica Atleti</vt:lpstr>
      <vt:lpstr>Bonus Distanza</vt:lpstr>
      <vt:lpstr>Assoluti M!Area_stampa</vt:lpstr>
      <vt:lpstr>Criterium 2025!Area_stampa</vt:lpstr>
      <vt:lpstr>Quantità MF!Area_stampa</vt:lpstr>
      <vt:lpstr>Ranking Fitri!Area_stampa</vt:lpstr>
      <vt:lpstr>Risultati gare!Area_stampa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Gerini Pio Francesco;adrianoo@herbalife.com</dc:creator>
  <cp:keywords/>
  <dc:description/>
  <cp:lastModifiedBy>HP</cp:lastModifiedBy>
  <cp:revision/>
  <cp:lastPrinted>2025-05-25T18:21:41Z</cp:lastPrinted>
  <dcterms:created xsi:type="dcterms:W3CDTF">2022-02-07T15:25:08Z</dcterms:created>
  <dcterms:modified xsi:type="dcterms:W3CDTF">2025-10-27T09:07:21Z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986fb0-3baa-42d2-89d5-89f9b25e6ac9_Enabled">
    <vt:lpwstr>true</vt:lpwstr>
  </property>
  <property fmtid="{D5CDD505-2E9C-101B-9397-08002B2CF9AE}" pid="3" name="MSIP_Label_d6986fb0-3baa-42d2-89d5-89f9b25e6ac9_SetDate">
    <vt:lpwstr>2023-10-30T09:29:39Z</vt:lpwstr>
  </property>
  <property fmtid="{D5CDD505-2E9C-101B-9397-08002B2CF9AE}" pid="4" name="MSIP_Label_d6986fb0-3baa-42d2-89d5-89f9b25e6ac9_Method">
    <vt:lpwstr>Standard</vt:lpwstr>
  </property>
  <property fmtid="{D5CDD505-2E9C-101B-9397-08002B2CF9AE}" pid="5" name="MSIP_Label_d6986fb0-3baa-42d2-89d5-89f9b25e6ac9_Name">
    <vt:lpwstr>Uso Interno</vt:lpwstr>
  </property>
  <property fmtid="{D5CDD505-2E9C-101B-9397-08002B2CF9AE}" pid="6" name="MSIP_Label_d6986fb0-3baa-42d2-89d5-89f9b25e6ac9_SiteId">
    <vt:lpwstr>6815f468-021c-48f2-a6b2-d65c8e979dfb</vt:lpwstr>
  </property>
  <property fmtid="{D5CDD505-2E9C-101B-9397-08002B2CF9AE}" pid="7" name="MSIP_Label_d6986fb0-3baa-42d2-89d5-89f9b25e6ac9_ActionId">
    <vt:lpwstr>e78e5512-fedd-4523-8026-28fcdd8a9301</vt:lpwstr>
  </property>
  <property fmtid="{D5CDD505-2E9C-101B-9397-08002B2CF9AE}" pid="8" name="MSIP_Label_d6986fb0-3baa-42d2-89d5-89f9b25e6ac9_ContentBits">
    <vt:lpwstr>2</vt:lpwstr>
  </property>
</Properties>
</file>